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0545"/>
  </bookViews>
  <sheets>
    <sheet name="CuGenerator" sheetId="2" r:id="rId1"/>
    <sheet name="LeerrohrGenerator" sheetId="3" r:id="rId2"/>
    <sheet name="FiberGenerator" sheetId="4" r:id="rId3"/>
    <sheet name="NGAModell" sheetId="5" r:id="rId4"/>
    <sheet name="Kostenmodul" sheetId="7" r:id="rId5"/>
  </sheets>
  <definedNames>
    <definedName name="CuGen_ClusterMdl_DistEucl" localSheetId="0">CuGenerator!$F$27</definedName>
    <definedName name="CuGen_ClusterMdl_DistGraph" localSheetId="0">CuGenerator!$F$26</definedName>
    <definedName name="CuGen_ClusterMdl_MaxDemandEVNt" localSheetId="0">CuGenerator!#REF!</definedName>
    <definedName name="CuGen_ClusterMdl_MaxDemandZVNt" localSheetId="0">CuGenerator!#REF!</definedName>
    <definedName name="CuGen_ClusterMdl_MaxDistEVNt" localSheetId="0">CuGenerator!#REF!</definedName>
    <definedName name="CuGen_ClusterMdl_MaxDistHVK" localSheetId="0">CuGenerator!#REF!</definedName>
    <definedName name="CuGen_ClusterMdl_MaxDistZVNt" localSheetId="0">CuGenerator!#REF!</definedName>
    <definedName name="CuGen_ClusterMdl_Result_AvrgDemand_AKNt" localSheetId="0">CuGenerator!#REF!</definedName>
    <definedName name="CuGen_ClusterMdl_Result_AvrgDemand_EVNt" localSheetId="0">CuGenerator!#REF!</definedName>
    <definedName name="CuGen_ClusterMdl_Result_AvrgDemand_HVK" localSheetId="0">CuGenerator!#REF!</definedName>
    <definedName name="CuGen_ClusterMdl_Result_AvrgDemand_ZVNt" localSheetId="0">CuGenerator!#REF!</definedName>
    <definedName name="CuGen_ClusterMdl_Result_AvrgDist_AKNt" localSheetId="0">CuGenerator!#REF!</definedName>
    <definedName name="CuGen_ClusterMdl_Result_AvrgDist_EVNt" localSheetId="0">CuGenerator!#REF!</definedName>
    <definedName name="CuGen_ClusterMdl_Result_AvrgDist_HVK" localSheetId="0">CuGenerator!#REF!</definedName>
    <definedName name="CuGen_ClusterMdl_Result_AvrgDist_ZVNt" localSheetId="0">CuGenerator!#REF!</definedName>
    <definedName name="CuGen_ClusterMdl_Result_AvrgNrTerminal_AKNt" localSheetId="0">CuGenerator!#REF!</definedName>
    <definedName name="CuGen_ClusterMdl_Result_AvrgNrTerminal_EVNt" localSheetId="0">CuGenerator!#REF!</definedName>
    <definedName name="CuGen_ClusterMdl_Result_AvrgNrTerminal_HVK" localSheetId="0">CuGenerator!#REF!</definedName>
    <definedName name="CuGen_ClusterMdl_Result_AvrgNrTerminal_ZVNt" localSheetId="0">CuGenerator!#REF!</definedName>
    <definedName name="CuGen_ClusterMdl_Result_MaxDemand_AKNt" localSheetId="0">CuGenerator!#REF!</definedName>
    <definedName name="CuGen_ClusterMdl_Result_MaxDemand_EVNt" localSheetId="0">CuGenerator!#REF!</definedName>
    <definedName name="CuGen_ClusterMdl_Result_MaxDemand_HVK" localSheetId="0">CuGenerator!#REF!</definedName>
    <definedName name="CuGen_ClusterMdl_Result_MaxDemand_ZVNt" localSheetId="0">CuGenerator!#REF!</definedName>
    <definedName name="CuGen_ClusterMdl_Result_MaxDist_AKNt" localSheetId="0">CuGenerator!#REF!</definedName>
    <definedName name="CuGen_ClusterMdl_Result_MaxDist_EVNt" localSheetId="0">CuGenerator!#REF!</definedName>
    <definedName name="CuGen_ClusterMdl_Result_MaxDist_HVK" localSheetId="0">CuGenerator!#REF!</definedName>
    <definedName name="CuGen_ClusterMdl_Result_MaxDist_ZVNt" localSheetId="0">CuGenerator!#REF!</definedName>
    <definedName name="CuGen_ClusterMdl_Result_MaxNrTerminal_AKNt" localSheetId="0">CuGenerator!#REF!</definedName>
    <definedName name="CuGen_ClusterMdl_Result_MaxNrTerminal_EVNt" localSheetId="0">CuGenerator!#REF!</definedName>
    <definedName name="CuGen_ClusterMdl_Result_MaxNrTerminal_HVK" localSheetId="0">CuGenerator!#REF!</definedName>
    <definedName name="CuGen_ClusterMdl_Result_MaxNrTerminal_ZVNt" localSheetId="0">CuGenerator!#REF!</definedName>
    <definedName name="CuGen_ClusterMdl_SloppyConstraint" localSheetId="0">CuGenerator!$F$42</definedName>
    <definedName name="CuGen_HrdWrMdl_CuCables" localSheetId="0">CuGenerator!$B$192:$J$198</definedName>
    <definedName name="CuGen_HrdWrMdl_CuCablesCosts" localSheetId="0">CuGenerator!#REF!</definedName>
    <definedName name="CuGen_HrdWrMdl_CuComponents" localSheetId="0">CuGenerator!$B$204:$H$227</definedName>
    <definedName name="CuGen_HrdWrMdl_CuComponentsCosts" localSheetId="0">CuGenerator!#REF!</definedName>
    <definedName name="CuGen_HrdWrMdl_DefTrenchWidth" localSheetId="0">CuGenerator!$G$180</definedName>
    <definedName name="CuGen_HrdWrMdl_MaxCbl" localSheetId="0">CuGenerator!$G$183</definedName>
    <definedName name="CuGen_HrdWrMdl_MaxComp" localSheetId="0">CuGenerator!$G$184</definedName>
    <definedName name="CuGen_HrdWrMdl_MaxTrenchWidth" localSheetId="0">CuGenerator!$G$181</definedName>
    <definedName name="CuGen_HrdWrMdl_TrenchOffset" localSheetId="0">CuGenerator!$G$182</definedName>
    <definedName name="CuGen_Inputdaten_AnzKA" localSheetId="0">CuGenerator!#REF!</definedName>
    <definedName name="CuGen_Inputdaten_AnzKanten" localSheetId="0">CuGenerator!#REF!</definedName>
    <definedName name="CuGen_Inputdaten_AnzKnoten" localSheetId="0">CuGenerator!#REF!</definedName>
    <definedName name="CuGen_Inputdaten_ASBArea" localSheetId="0">CuGenerator!#REF!</definedName>
    <definedName name="CuGen_Inputdaten_SumPE" localSheetId="0">CuGenerator!#REF!</definedName>
    <definedName name="CuGen_Preprocessing_MdlResult" localSheetId="0">CuGenerator!$A$15:$J$22</definedName>
    <definedName name="CuGen_RoutingMdl_Costs" localSheetId="0">CuGenerator!#REF!</definedName>
    <definedName name="CuGen_RoutingMdl_ExpltExistingTrench" localSheetId="0">CuGenerator!$E$47</definedName>
    <definedName name="CuGen_RoutingMdl_LdUsCls" localSheetId="0">CuGenerator!$B$56:$E$175</definedName>
    <definedName name="CuGen_RoutingMdl_Result_AvrgDist_AKNt" localSheetId="0">CuGenerator!#REF!</definedName>
    <definedName name="CuGen_RoutingMdl_Result_AvrgDist_EVNt" localSheetId="0">CuGenerator!#REF!</definedName>
    <definedName name="CuGen_RoutingMdl_Result_AvrgDist_HVK" localSheetId="0">CuGenerator!#REF!</definedName>
    <definedName name="CuGen_RoutingMdl_Result_AvrgDist_ZVNt" localSheetId="0">CuGenerator!#REF!</definedName>
    <definedName name="CuGen_RoutingMdl_Result_MaxDist_AKNt" localSheetId="0">CuGenerator!#REF!</definedName>
    <definedName name="CuGen_RoutingMdl_Result_MaxDist_EVNt" localSheetId="0">CuGenerator!#REF!</definedName>
    <definedName name="CuGen_RoutingMdl_Result_MaxDist_HVK" localSheetId="0">CuGenerator!#REF!</definedName>
    <definedName name="CuGen_RoutingMdl_Result_MaxDist_ZVNt" localSheetId="0">CuGenerator!#REF!</definedName>
    <definedName name="CuGen_RoutingMdl_SteinerSolver" localSheetId="0">CuGenerator!$E$48</definedName>
    <definedName name="CuGen_RoutingMdl_WayLeaveFaktor" localSheetId="0">CuGenerator!$E$50</definedName>
    <definedName name="Data_KASupplyQuality" localSheetId="4">#REF!</definedName>
    <definedName name="Data_KASupplyQuality">#REF!</definedName>
    <definedName name="Deckblatt_CostPerPE" localSheetId="4">#REF!</definedName>
    <definedName name="Deckblatt_CostPerPE">#REF!</definedName>
    <definedName name="Deckblatt_CostsPerPE" localSheetId="4">#REF!</definedName>
    <definedName name="Deckblatt_CostsPerPE">#REF!</definedName>
    <definedName name="EmptPipeGen_ASBArea" localSheetId="1">LeerrohrGenerator!#REF!</definedName>
    <definedName name="EmptPipeGen_bCuAvrg_AKNt" localSheetId="1">LeerrohrGenerator!#REF!</definedName>
    <definedName name="EmptPipeGen_bCuAvrg_EVNt" localSheetId="1">LeerrohrGenerator!#REF!</definedName>
    <definedName name="EmptPipeGen_bCuAvrg_HVK" localSheetId="1">LeerrohrGenerator!#REF!</definedName>
    <definedName name="EmptPipeGen_bCuAvrg_ZVNt" localSheetId="1">LeerrohrGenerator!#REF!</definedName>
    <definedName name="EmptPipeGen_CopperFraction" localSheetId="1">LeerrohrGenerator!$E$10</definedName>
    <definedName name="EmptPipeGen_CopperFraction4TakeNrTwinWires" localSheetId="1">LeerrohrGenerator!$E$21</definedName>
    <definedName name="EmptPipeGen_CopperLength_AKNt" localSheetId="1">LeerrohrGenerator!#REF!</definedName>
    <definedName name="EmptPipeGen_CopperLength_EVNt" localSheetId="1">LeerrohrGenerator!#REF!</definedName>
    <definedName name="EmptPipeGen_CopperLength_HVK" localSheetId="1">LeerrohrGenerator!#REF!</definedName>
    <definedName name="EmptPipeGen_CopperLength_NONE" localSheetId="1">LeerrohrGenerator!#REF!</definedName>
    <definedName name="EmptPipeGen_CopperLength_ZVNt" localSheetId="1">LeerrohrGenerator!#REF!</definedName>
    <definedName name="EmptPipeGen_CopperWidth_AKNt" localSheetId="1">LeerrohrGenerator!#REF!</definedName>
    <definedName name="EmptPipeGen_CopperWidth_EVNt" localSheetId="1">LeerrohrGenerator!#REF!</definedName>
    <definedName name="EmptPipeGen_CopperWidth_HVK" localSheetId="1">LeerrohrGenerator!#REF!</definedName>
    <definedName name="EmptPipeGen_CopperWidth_NONE" localSheetId="1">LeerrohrGenerator!#REF!</definedName>
    <definedName name="EmptPipeGen_CopperWidth_ZVNt" localSheetId="1">LeerrohrGenerator!#REF!</definedName>
    <definedName name="EmptPipeGen_GrowFromHV_HasBeenApplied" localSheetId="1">LeerrohrGenerator!$D$8</definedName>
    <definedName name="EmptPipeGen_GrowFromHV_MinCableId" localSheetId="1">LeerrohrGenerator!$E$13</definedName>
    <definedName name="EmptPipeGen_GrowFromHV_p" localSheetId="1">LeerrohrGenerator!$E$9</definedName>
    <definedName name="EmptPipeGen_GrowFromHV_p_Cu" localSheetId="1">LeerrohrGenerator!$E$10</definedName>
    <definedName name="EmptPipeGen_GrowFromHV_rho_max" localSheetId="1">LeerrohrGenerator!$E$12</definedName>
    <definedName name="EmptPipeGen_GrowFromHV_rhoSum_max" localSheetId="1">LeerrohrGenerator!$E$15</definedName>
    <definedName name="EmptPipeGen_GrowRate" localSheetId="1">LeerrohrGenerator!$E$9</definedName>
    <definedName name="EmptPipeGen_MinCaleId" localSheetId="1">LeerrohrGenerator!$E$13</definedName>
    <definedName name="EmptPipeGen_MinNrTwinWires" localSheetId="1">LeerrohrGenerator!$E$20</definedName>
    <definedName name="EmptPipeGen_NrKanten" localSheetId="1">LeerrohrGenerator!#REF!</definedName>
    <definedName name="EmptPipeGen_NrKnoten" localSheetId="1">LeerrohrGenerator!#REF!</definedName>
    <definedName name="EmptPipeGen_PipeMaxCapacity" localSheetId="1">LeerrohrGenerator!$E$12</definedName>
    <definedName name="EmptPipeGen_PipeMaxCapacity4TakeNrTwinWires" localSheetId="1">LeerrohrGenerator!$E$23</definedName>
    <definedName name="EmptPipeGen_Result" localSheetId="1">LeerrohrGenerator!#REF!</definedName>
    <definedName name="EmptPipeGen_TakeNrTwinWires_rhoSum_max" localSheetId="1">LeerrohrGenerator!$E$24</definedName>
    <definedName name="EmptPipeGen_TotalCuLength" localSheetId="1">LeerrohrGenerator!#REF!</definedName>
    <definedName name="EmptPipeGen_UseMdlGrowFromHV" localSheetId="1">LeerrohrGenerator!$D$8</definedName>
    <definedName name="EmptPipeGen_UseMdlTakeNrTwinWires" localSheetId="1">LeerrohrGenerator!$D$19</definedName>
    <definedName name="FiberGenerator_FTTbQuota" localSheetId="2">FiberGenerator!$D$6</definedName>
    <definedName name="FiberGenerator_MaxSolverTime" localSheetId="2">FiberGenerator!$J$5</definedName>
    <definedName name="FiberGenerator_ReserveFactor" localSheetId="2">FiberGenerator!$D$7</definedName>
    <definedName name="FiberGenerator_Result" localSheetId="2">FiberGenerator!#REF!</definedName>
    <definedName name="FiberGenerator_SARUSolver" localSheetId="2">FiberGenerator!$D$5</definedName>
    <definedName name="HardwareModell_ARUReport" localSheetId="4">Kostenmodul!#REF!</definedName>
    <definedName name="HardwareModell_ARUReport">NGAModell!$B$22:$H$25</definedName>
    <definedName name="HardwareModell_Cables" localSheetId="4">Kostenmodul!#REF!</definedName>
    <definedName name="HardwareModell_Cables">NGAModell!$B$75:$F$78</definedName>
    <definedName name="HardwareModell_CablesTotalCosts" localSheetId="4">Kostenmodul!#REF!</definedName>
    <definedName name="HardwareModell_CablesTotalCosts">NGAModell!#REF!</definedName>
    <definedName name="HardwareModell_CuCable" localSheetId="4">Kostenmodul!#REF!</definedName>
    <definedName name="HardwareModell_CuCable" localSheetId="3">NGAModell!#REF!</definedName>
    <definedName name="HardwareModell_CuCableSum" localSheetId="4">Kostenmodul!#REF!</definedName>
    <definedName name="HardwareModell_CuCableSum" localSheetId="3">NGAModell!#REF!</definedName>
    <definedName name="HardwareModell_CuComponents" localSheetId="4">Kostenmodul!#REF!</definedName>
    <definedName name="HardwareModell_CuComponents" localSheetId="3">NGAModell!#REF!</definedName>
    <definedName name="HardwareModell_CuComponentsSum" localSheetId="4">Kostenmodul!#REF!</definedName>
    <definedName name="HardwareModell_CuComponentsSum" localSheetId="3">NGAModell!#REF!</definedName>
    <definedName name="HardwareModell_Ducts" localSheetId="4">Kostenmodul!#REF!</definedName>
    <definedName name="HardwareModell_Ducts">NGAModell!$B$48:$G$65</definedName>
    <definedName name="HardwareModell_DuctTotalCosts" localSheetId="4">Kostenmodul!#REF!</definedName>
    <definedName name="HardwareModell_DuctTotalCosts">NGAModell!#REF!</definedName>
    <definedName name="HardwareModell_FTTcARUQuality_MinMax" localSheetId="4">Kostenmodul!#REF!</definedName>
    <definedName name="HardwareModell_FTTcARUQuality_MinMax">NGAModell!$I$29</definedName>
    <definedName name="HardwareModell_FTTcARUQuality_OverUnder" localSheetId="4">Kostenmodul!#REF!</definedName>
    <definedName name="HardwareModell_FTTcARUQuality_OverUnder">NGAModell!$G$30</definedName>
    <definedName name="HardwareModell_FTTcARUQuality_QualityMeasure" localSheetId="4">Kostenmodul!#REF!</definedName>
    <definedName name="HardwareModell_FTTcARUQuality_QualityMeasure">NGAModell!$J$29</definedName>
    <definedName name="HardwareModell_FTTcARUQuality_Unit" localSheetId="4">Kostenmodul!#REF!</definedName>
    <definedName name="HardwareModell_FTTcARUQuality_Unit">NGAModell!$E$30</definedName>
    <definedName name="HardwareModell_FTTcARUQuality_Value" localSheetId="4">Kostenmodul!#REF!</definedName>
    <definedName name="HardwareModell_FTTcARUQuality_Value">NGAModell!$D$30</definedName>
    <definedName name="HardwareModell_FTTcHVQuality_MinMax" localSheetId="4">Kostenmodul!#REF!</definedName>
    <definedName name="HardwareModell_FTTcHVQuality_MinMax">NGAModell!$I$31</definedName>
    <definedName name="HardwareModell_FTTcHVQuality_OverUnder" localSheetId="4">Kostenmodul!#REF!</definedName>
    <definedName name="HardwareModell_FTTcHVQuality_OverUnder">NGAModell!$G$32</definedName>
    <definedName name="HardwareModell_FTTcHVQuality_QualityMeasure" localSheetId="4">Kostenmodul!#REF!</definedName>
    <definedName name="HardwareModell_FTTcHVQuality_QualityMeasure">NGAModell!$J$31</definedName>
    <definedName name="HardwareModell_FTTcHVQuality_Unit" localSheetId="4">Kostenmodul!#REF!</definedName>
    <definedName name="HardwareModell_FTTcHVQuality_Unit">NGAModell!$E$32</definedName>
    <definedName name="HardwareModell_FTTcHVQuality_Value" localSheetId="4">Kostenmodul!#REF!</definedName>
    <definedName name="HardwareModell_FTTcHVQuality_Value">NGAModell!$D$32</definedName>
    <definedName name="HardwareModell_Muffles" localSheetId="4">Kostenmodul!#REF!</definedName>
    <definedName name="HardwareModell_Muffles">NGAModell!$B$87:$E$87</definedName>
    <definedName name="HardwareModell_MufflesTotalCosts" localSheetId="4">Kostenmodul!#REF!</definedName>
    <definedName name="HardwareModell_MufflesTotalCosts">NGAModell!#REF!</definedName>
    <definedName name="HardwareModell_NrB2B" localSheetId="4">Kostenmodul!#REF!</definedName>
    <definedName name="HardwareModell_NrB2B">NGAModell!$D$39</definedName>
    <definedName name="HardwareModell_NrBTS" localSheetId="4">Kostenmodul!#REF!</definedName>
    <definedName name="HardwareModell_NrBTS">NGAModell!$D$38</definedName>
    <definedName name="HardwareModell_NrFiberPerB2B" localSheetId="4">Kostenmodul!#REF!</definedName>
    <definedName name="HardwareModell_NrFiberPerB2B">NGAModell!$F$39</definedName>
    <definedName name="HardwareModell_NrFiberPerBTS" localSheetId="4">Kostenmodul!#REF!</definedName>
    <definedName name="HardwareModell_NrFiberPerBTS">NGAModell!$F$38</definedName>
    <definedName name="HardwareModell_NrKaFTTb" localSheetId="4">Kostenmodul!#REF!</definedName>
    <definedName name="HardwareModell_NrKaFTTb">NGAModell!$D$36</definedName>
    <definedName name="HardwareModell_NrKAFTTc" localSheetId="4">Kostenmodul!#REF!</definedName>
    <definedName name="HardwareModell_NrKAFTTc">NGAModell!$D$34</definedName>
    <definedName name="HardwareModell_NrPEFTTb" localSheetId="4">Kostenmodul!#REF!</definedName>
    <definedName name="HardwareModell_NrPEFTTb">NGAModell!$D$37</definedName>
    <definedName name="HardwareModell_NrPEFTTc" localSheetId="4">Kostenmodul!#REF!</definedName>
    <definedName name="HardwareModell_NrPEFTTc">NGAModell!$D$35</definedName>
    <definedName name="HardwareModell_PercB2B" localSheetId="4">Kostenmodul!#REF!</definedName>
    <definedName name="HardwareModell_PercB2B">NGAModell!$J$39</definedName>
    <definedName name="HardwareModell_PercBTS" localSheetId="4">Kostenmodul!#REF!</definedName>
    <definedName name="HardwareModell_PercBTS">NGAModell!$J$38</definedName>
    <definedName name="HardwareModell_PercKaFTTb" localSheetId="4">Kostenmodul!#REF!</definedName>
    <definedName name="HardwareModell_PercKaFTTb">NGAModell!$F$36</definedName>
    <definedName name="HardwareModell_PercKAFTTc" localSheetId="4">Kostenmodul!#REF!</definedName>
    <definedName name="HardwareModell_PercKAFTTc">NGAModell!$F$34</definedName>
    <definedName name="HardwareModell_PercPEFTTb" localSheetId="4">Kostenmodul!#REF!</definedName>
    <definedName name="HardwareModell_PercPEFTTb">NGAModell!$F$37</definedName>
    <definedName name="HardwareModell_PercPEFTTc" localSheetId="4">Kostenmodul!#REF!</definedName>
    <definedName name="HardwareModell_PercPEFTTc">NGAModell!$F$35</definedName>
    <definedName name="HardwareModell_QuotaFTTb" localSheetId="4">Kostenmodul!#REF!</definedName>
    <definedName name="HardwareModell_QuotaFTTb">NGAModell!$I$37</definedName>
    <definedName name="HardwareModell_QuotaFTTc" localSheetId="4">Kostenmodul!#REF!</definedName>
    <definedName name="HardwareModell_QuotaFTTc">NGAModell!$I$35</definedName>
    <definedName name="HardwareModell_Splitter" localSheetId="4">Kostenmodul!#REF!</definedName>
    <definedName name="HardwareModell_Splitter">NGAModell!$B$92:$E$93</definedName>
    <definedName name="HardwareModell_SplitterTotalCosts" localSheetId="4">Kostenmodul!#REF!</definedName>
    <definedName name="HardwareModell_SplitterTotalCosts">NGAModell!#REF!</definedName>
    <definedName name="HardwareModell_SumCostARU" localSheetId="4">Kostenmodul!#REF!</definedName>
    <definedName name="HardwareModell_SumCostARU">NGAModell!#REF!</definedName>
    <definedName name="RoutingModell_cActFiber" localSheetId="4">#REF!</definedName>
    <definedName name="RoutingModell_cActFiber">#REF!</definedName>
    <definedName name="RoutingModell_cActLeerrohr" localSheetId="4">#REF!</definedName>
    <definedName name="RoutingModell_cActLeerrohr">#REF!</definedName>
    <definedName name="RoutingModell_CostsActFiber" localSheetId="4">#REF!</definedName>
    <definedName name="RoutingModell_CostsActFiber">#REF!</definedName>
    <definedName name="RoutingModell_CostsActLeerrohr" localSheetId="4">#REF!</definedName>
    <definedName name="RoutingModell_CostsActLeerrohr">#REF!</definedName>
    <definedName name="RoutingModell_CostsNewTrench" localSheetId="4">#REF!</definedName>
    <definedName name="RoutingModell_CostsNewTrench">#REF!</definedName>
    <definedName name="RoutingModell_LadUseReport" localSheetId="4">#REF!</definedName>
    <definedName name="RoutingModell_LadUseReport">#REF!</definedName>
    <definedName name="RoutingModell_LengthActFiber" localSheetId="4">#REF!</definedName>
    <definedName name="RoutingModell_LengthActFiber">#REF!</definedName>
    <definedName name="RoutingModell_LengthActLeerrohr" localSheetId="4">#REF!</definedName>
    <definedName name="RoutingModell_LengthActLeerrohr">#REF!</definedName>
    <definedName name="RoutingModell_LengthNewTrench" localSheetId="4">#REF!</definedName>
    <definedName name="RoutingModell_LengthNewTrench">#REF!</definedName>
    <definedName name="Wert" localSheetId="1">LeerrohrGenerator!#REF!</definedName>
  </definedNames>
  <calcPr calcId="145621"/>
</workbook>
</file>

<file path=xl/calcChain.xml><?xml version="1.0" encoding="utf-8"?>
<calcChain xmlns="http://schemas.openxmlformats.org/spreadsheetml/2006/main">
  <c r="D17" i="7" l="1"/>
  <c r="D8" i="7" s="1"/>
  <c r="D9" i="7" s="1"/>
  <c r="D10" i="7" s="1"/>
  <c r="D12" i="7"/>
  <c r="D14" i="7" s="1"/>
  <c r="D22" i="7" s="1"/>
  <c r="D21" i="7" l="1"/>
  <c r="D24" i="7" s="1"/>
  <c r="D25" i="7" s="1"/>
</calcChain>
</file>

<file path=xl/comments1.xml><?xml version="1.0" encoding="utf-8"?>
<comments xmlns="http://schemas.openxmlformats.org/spreadsheetml/2006/main">
  <authors>
    <author>Reinhard Frenzl</author>
  </authors>
  <commentList>
    <comment ref="E22" authorId="0">
      <text>
        <r>
          <rPr>
            <sz val="9"/>
            <color indexed="81"/>
            <rFont val="Tahoma"/>
            <family val="2"/>
          </rPr>
          <t xml:space="preserve">"MaintainObjects"/"Equalized"
</t>
        </r>
      </text>
    </comment>
  </commentList>
</comments>
</file>

<file path=xl/comments2.xml><?xml version="1.0" encoding="utf-8"?>
<comments xmlns="http://schemas.openxmlformats.org/spreadsheetml/2006/main">
  <authors>
    <author>Bachhiesl Peter</author>
  </authors>
  <commentList>
    <comment ref="I29" authorId="0">
      <text>
        <r>
          <rPr>
            <b/>
            <sz val="9"/>
            <color indexed="81"/>
            <rFont val="Tahoma"/>
            <family val="2"/>
          </rPr>
          <t>maximale / minimale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Distanz / Dämpfung / Bitrate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Wert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Einheit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überschritten / unterschritten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maximale / minimale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Distanz / Dämpfung / Bitrate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Wert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Einheit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über / unter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<sst xmlns="http://schemas.openxmlformats.org/spreadsheetml/2006/main" count="540" uniqueCount="349">
  <si>
    <t>Inputdaten</t>
  </si>
  <si>
    <t>Preprocessing</t>
  </si>
  <si>
    <t>Parameter</t>
  </si>
  <si>
    <t>Modell</t>
  </si>
  <si>
    <t>[1]</t>
  </si>
  <si>
    <t>[2]</t>
  </si>
  <si>
    <t>[3]</t>
  </si>
  <si>
    <t>[4]</t>
  </si>
  <si>
    <t>Clustermodell</t>
  </si>
  <si>
    <t>Definition - Distanz:</t>
  </si>
  <si>
    <t>kürzester Weg im Netzwerkgraphen:</t>
  </si>
  <si>
    <t>Euklidische Punkt-zu-Punkt-Distanz:</t>
  </si>
  <si>
    <t xml:space="preserve">Clustering-Parameter: </t>
  </si>
  <si>
    <t>HVKreis</t>
  </si>
  <si>
    <t>End-Verteilkabelnetz</t>
  </si>
  <si>
    <t>Zwischen-Verteilkabelnetz</t>
  </si>
  <si>
    <t>-</t>
  </si>
  <si>
    <t xml:space="preserve"> [1] maximale Distanz in Meter zwischen Versorgungszentrum und Anshlussobjekt in einem Sub-Netz der Netzebene</t>
  </si>
  <si>
    <t xml:space="preserve"> [2] maximale Summe der potentiellen Einheiten [2] in einem Sub-Netz der Netzebene</t>
  </si>
  <si>
    <t>[5]</t>
  </si>
  <si>
    <t>[6]</t>
  </si>
  <si>
    <t>Routingmodell</t>
  </si>
  <si>
    <t>Landnutzungsklasse</t>
  </si>
  <si>
    <t>Landnutzungen:</t>
  </si>
  <si>
    <t>Wegerrecht-Faktor:</t>
  </si>
  <si>
    <t>Steiner-Solver:</t>
  </si>
  <si>
    <t xml:space="preserve">Nullkosten räumliche Überdeckung: </t>
  </si>
  <si>
    <t>Allgemeine Modellparameter:</t>
  </si>
  <si>
    <t>Hardwaremodell</t>
  </si>
  <si>
    <t>Maximale Künettenbreite in Meter:</t>
  </si>
  <si>
    <t>Standard-Künettenbreite in Meter:</t>
  </si>
  <si>
    <t>Maximale Anzahl an Kabel, die zur Versorgung eines Knotens erlaubt sind:</t>
  </si>
  <si>
    <t>Maximale Anzahl an Komponenten pro Knoten:</t>
  </si>
  <si>
    <t>Penalty für Überschreitung der Standard-Künettenbreite in EUR pro Meter:</t>
  </si>
  <si>
    <t>Cu-Kabel:</t>
  </si>
  <si>
    <t>Id</t>
  </si>
  <si>
    <t>[1] Anzahl der Cu-Doppeladern</t>
  </si>
  <si>
    <t>[3] benötigte Künettenbreite in Meter</t>
  </si>
  <si>
    <t>[4] maximale durchgängige Verlegelänge</t>
  </si>
  <si>
    <t>Cu-Komponenten:</t>
  </si>
  <si>
    <t>[1] Anzahl Input-Ports</t>
  </si>
  <si>
    <t>[2] Anzahl Output-Ports</t>
  </si>
  <si>
    <t>[3] Typ der Komponente</t>
  </si>
  <si>
    <t>[4] maximale Anzahl pro Knoten</t>
  </si>
  <si>
    <t>[5] maximale Anzahl an Versorgungskabel</t>
  </si>
  <si>
    <t>Modelltyp und -parametrierung</t>
  </si>
  <si>
    <t>Modell GrowFromHV:</t>
  </si>
  <si>
    <t>wurde angewandt:</t>
  </si>
  <si>
    <t>Parameter:</t>
  </si>
  <si>
    <t>p=</t>
  </si>
  <si>
    <t>p_Cu=</t>
  </si>
  <si>
    <t>Prozent/100 der Kupferinfrastrukturbelegung an der Gesamtrohrkapazität; es gilt:</t>
  </si>
  <si>
    <t>b_Cu…Kupferinfrastrukturbreite --&gt; Leerrohrkapazität r = b_Cu * (1/p_Cu - 1)</t>
  </si>
  <si>
    <t>Kupfernetz bis:</t>
  </si>
  <si>
    <t>es wird das Kupfernetz top-down bis zur entsprechenden Kupfer-Netzbene</t>
  </si>
  <si>
    <t>Modell TakeNrTwinWires:</t>
  </si>
  <si>
    <t xml:space="preserve">Ausgehend vom HV werden entlang des Kupfernetzes Leerrohrkapazitäten emuliert, sofern eine </t>
  </si>
  <si>
    <t>t_min=</t>
  </si>
  <si>
    <t>Mindestanzahl an Kupfer-Doppeladern</t>
  </si>
  <si>
    <t>rho_max=</t>
  </si>
  <si>
    <t>betrachtet; bestimmt damit das betrachtete Gesamt-Kupfernetz</t>
  </si>
  <si>
    <t>Kupferlänge erreicht wird; Kupfernetzabschnitte werden je nach Anzahl der der Kupfer-Doppeladern priorisiert.</t>
  </si>
  <si>
    <t>Prozent/100 der Kupferlänge</t>
  </si>
  <si>
    <t>max. Kapazität eines Standardrohres in Millimeter; Anzahl Leerrohre = Ceil(r/rho_max)</t>
  </si>
  <si>
    <t>nein</t>
  </si>
  <si>
    <t>Modellparameter</t>
  </si>
  <si>
    <t xml:space="preserve">FTTb-Quota = </t>
  </si>
  <si>
    <t>Prozentsatz der KA, die direkt mit Glasfaser versorgt werden</t>
  </si>
  <si>
    <t>Prozentsatz an Reservefasern in errechneter Glasfaser-Versorgung</t>
  </si>
  <si>
    <t>NGA Solver =</t>
  </si>
  <si>
    <t>Kabel-Reserve =</t>
  </si>
  <si>
    <t>in Sekunden</t>
  </si>
  <si>
    <t>max. Solver CPU Zeit  =</t>
  </si>
  <si>
    <t xml:space="preserve">rhoSum_max = </t>
  </si>
  <si>
    <t>max. Kapazität aller Leerrohre pro Kante in Millimeter</t>
  </si>
  <si>
    <t>[2] Cu-Querschnitt einer Ader in Millimeter</t>
  </si>
  <si>
    <t>false</t>
  </si>
  <si>
    <t>200</t>
  </si>
  <si>
    <t>Gebaeude</t>
  </si>
  <si>
    <t>70,00</t>
  </si>
  <si>
    <t>MaintainObjects</t>
  </si>
  <si>
    <t>ja</t>
  </si>
  <si>
    <t>ShortestPathTree</t>
  </si>
  <si>
    <t>Waldweide</t>
  </si>
  <si>
    <t>Keller_unter_fremden_Grund</t>
  </si>
  <si>
    <t>Dauerkurlturanlagen_oder_Erwerbsgaerten</t>
  </si>
  <si>
    <t>Parkplaetze</t>
  </si>
  <si>
    <t>Streuwiese</t>
  </si>
  <si>
    <t>Brachland</t>
  </si>
  <si>
    <t>Bergmahd</t>
  </si>
  <si>
    <t>Weide</t>
  </si>
  <si>
    <t>Aecker_Wiesen_oder_Weiden</t>
  </si>
  <si>
    <t>Acker</t>
  </si>
  <si>
    <t>Wiese</t>
  </si>
  <si>
    <t>Hutweide</t>
  </si>
  <si>
    <t>Gaerten</t>
  </si>
  <si>
    <t>Weingaerten</t>
  </si>
  <si>
    <t>Alpen</t>
  </si>
  <si>
    <t>Krummholzflaechen</t>
  </si>
  <si>
    <t>Waelder</t>
  </si>
  <si>
    <t>Verbuschte_Flaechen</t>
  </si>
  <si>
    <t>Forststrassen</t>
  </si>
  <si>
    <t>Fliessende_Gewaesser</t>
  </si>
  <si>
    <t>Stehende_Gewaesser</t>
  </si>
  <si>
    <t>Feuchtgebiete</t>
  </si>
  <si>
    <t>Vegetationsarme_Flaechen</t>
  </si>
  <si>
    <t>Betriebsflaechen</t>
  </si>
  <si>
    <t>Gewaesserrandflaechen</t>
  </si>
  <si>
    <t>Verkehrsrandflaechen</t>
  </si>
  <si>
    <t>Tempel_Synagoge</t>
  </si>
  <si>
    <t>Friedhoefe</t>
  </si>
  <si>
    <t>Rechtlich_nicht_Wald</t>
  </si>
  <si>
    <t>Rechtlich_Wald</t>
  </si>
  <si>
    <t>Rechtlich_Weingarten</t>
  </si>
  <si>
    <t>Rechtlich_kein_Weingarten</t>
  </si>
  <si>
    <t>Gebaeudeebenflaechen</t>
  </si>
  <si>
    <t>Abbauflaechen_Halden_und_Deponien</t>
  </si>
  <si>
    <t>Deponie</t>
  </si>
  <si>
    <t>Sonstige</t>
  </si>
  <si>
    <t>Fels_und_Geroellflaechen</t>
  </si>
  <si>
    <t>Gletscher</t>
  </si>
  <si>
    <t>Streuobstwiese</t>
  </si>
  <si>
    <t>Flugverkehrsanlage</t>
  </si>
  <si>
    <t>Hafenanlage</t>
  </si>
  <si>
    <t>Schienenverkehrsanlagen</t>
  </si>
  <si>
    <t>Techn_Ver_und_Entsorgungsanlage</t>
  </si>
  <si>
    <t>Strassenanlage</t>
  </si>
  <si>
    <t>Freizeitflaechen</t>
  </si>
  <si>
    <t>Lagerplatz</t>
  </si>
  <si>
    <t>Werksgelaende</t>
  </si>
  <si>
    <t>Querung_Waldweide</t>
  </si>
  <si>
    <t>Querung_Keller_unter_fremden_Grund</t>
  </si>
  <si>
    <t>Querung_Dauerkurlturanlagen_oder_Erwerbsgaerten</t>
  </si>
  <si>
    <t>Querung_Gebaeude</t>
  </si>
  <si>
    <t>Querung_Parkplaetze</t>
  </si>
  <si>
    <t>Querung_Streuwiese</t>
  </si>
  <si>
    <t>Querung_Brachland</t>
  </si>
  <si>
    <t>Querung_Bergmahd</t>
  </si>
  <si>
    <t>Querung_Weide</t>
  </si>
  <si>
    <t>Querung_Aecker_Wiesen_oder_Weiden</t>
  </si>
  <si>
    <t>Querung_Acker</t>
  </si>
  <si>
    <t>Querung_Wiese</t>
  </si>
  <si>
    <t>Querung_Hutweide</t>
  </si>
  <si>
    <t>Querung_Gaerten</t>
  </si>
  <si>
    <t>Querung_Weingaerten</t>
  </si>
  <si>
    <t>Querung_Alpen</t>
  </si>
  <si>
    <t>Querung_Krummholzflaechen</t>
  </si>
  <si>
    <t>Querung_Waelder</t>
  </si>
  <si>
    <t>Querung_Verbuschte_Flaechen</t>
  </si>
  <si>
    <t>Querung_Forststrassen</t>
  </si>
  <si>
    <t>Querung_Fliessende_Gewaesser</t>
  </si>
  <si>
    <t>Querung_Stehende_Gewaesser</t>
  </si>
  <si>
    <t>Querung_Feuchtgebiete</t>
  </si>
  <si>
    <t>Querung_Vegetationsarme_Flaechen</t>
  </si>
  <si>
    <t>Querung_Betriebsflaechen</t>
  </si>
  <si>
    <t>Querung_Gewaesserrandflaechen</t>
  </si>
  <si>
    <t>Querung_Verkehrsrandflaechen</t>
  </si>
  <si>
    <t>Querung_Tempel_Synagoge</t>
  </si>
  <si>
    <t>Querung_Friedhoefe</t>
  </si>
  <si>
    <t>Querung_Rechtlich_nicht_Wald</t>
  </si>
  <si>
    <t>Querung_Rechtlich_Wald</t>
  </si>
  <si>
    <t>Querung_Rechtlich_Weingarten</t>
  </si>
  <si>
    <t>Querung_Rechtlich_kein_Weingarten</t>
  </si>
  <si>
    <t>Querung_Gebaeudeebenflaechen</t>
  </si>
  <si>
    <t>Querung_Abbauflaechen_Halden_und_Deponien</t>
  </si>
  <si>
    <t>Querung_Deponie</t>
  </si>
  <si>
    <t>Querung_Sonstige</t>
  </si>
  <si>
    <t>Querung_Fels_und_Geroellflaechen</t>
  </si>
  <si>
    <t>Querung_Gletscher</t>
  </si>
  <si>
    <t>Querung_Streuobstwiese</t>
  </si>
  <si>
    <t>Querung_Flugverkehrsanlage</t>
  </si>
  <si>
    <t>Querung_Hafenanlage</t>
  </si>
  <si>
    <t>Querung_Schienenverkehrsanlagen</t>
  </si>
  <si>
    <t>Querung_Techn_Ver_und_Entsorgungsanlage</t>
  </si>
  <si>
    <t>Querung_Strassenanlage</t>
  </si>
  <si>
    <t>Querung_Freizeitflaechen</t>
  </si>
  <si>
    <t>Querung_Lagerplatz</t>
  </si>
  <si>
    <t>Querung_Werksgelaende</t>
  </si>
  <si>
    <t>Landwirtschaftlich_genutzte_Grundflaechen_LN</t>
  </si>
  <si>
    <t>Sumpf</t>
  </si>
  <si>
    <t>Bauflaeche_begruent</t>
  </si>
  <si>
    <t>Wald</t>
  </si>
  <si>
    <t>Unbekannt</t>
  </si>
  <si>
    <t>Querung_Landwirtschaftlich_genutzte_Grundflaechen_LN</t>
  </si>
  <si>
    <t>Querung_Sumpf</t>
  </si>
  <si>
    <t>Querung_Bauflaeche_begruent</t>
  </si>
  <si>
    <t>Querung_Wald</t>
  </si>
  <si>
    <t>Querung_Unbekannt</t>
  </si>
  <si>
    <t>Erholungsflaeche</t>
  </si>
  <si>
    <t>Bauflaeche_befestigt</t>
  </si>
  <si>
    <t>Projektion</t>
  </si>
  <si>
    <t>Gewaesser_Ge_fliessend</t>
  </si>
  <si>
    <t>Gewaesser_Ge_stehend</t>
  </si>
  <si>
    <t>Weingaerten_Wgt</t>
  </si>
  <si>
    <t>Querung_Erholungsflaeche</t>
  </si>
  <si>
    <t>Querung_Bauflaeche_befestigt</t>
  </si>
  <si>
    <t>Querung_Projektion</t>
  </si>
  <si>
    <t>Querung_Gewaesser_Ge_fliessend</t>
  </si>
  <si>
    <t>Querung_Gewaesser_Ge_stehend</t>
  </si>
  <si>
    <t>Querung_Weingaerten_Wgt</t>
  </si>
  <si>
    <t>Gaerten_Gt</t>
  </si>
  <si>
    <t>Querung_Gaerten_Gt</t>
  </si>
  <si>
    <t>NGASolver.exe</t>
  </si>
  <si>
    <t>[6] Kosten pro Stück</t>
  </si>
  <si>
    <t>Verbindungsmuffe</t>
  </si>
  <si>
    <t>Abzweigmuffe</t>
  </si>
  <si>
    <t>Kabelverzweiger</t>
  </si>
  <si>
    <t>[5] Kosten in EUR pro Meter</t>
  </si>
  <si>
    <t>urban</t>
  </si>
  <si>
    <t>suburban</t>
  </si>
  <si>
    <t>kleinstädtisch</t>
  </si>
  <si>
    <t>rural</t>
  </si>
  <si>
    <t>Verlegekosten pro Meter</t>
  </si>
  <si>
    <t>Graphendistanz</t>
  </si>
  <si>
    <t>Euklidische Distanz</t>
  </si>
  <si>
    <t>true</t>
  </si>
  <si>
    <t>maximaler Demand</t>
  </si>
  <si>
    <t>Anschlussobjekte zusammenfassen</t>
  </si>
  <si>
    <t>Anschlussobjekte vom Gebäude-</t>
  </si>
  <si>
    <t>schwerpunkt wegprojizieren</t>
  </si>
  <si>
    <t>projizieren zu</t>
  </si>
  <si>
    <t>Reduzierung des Demands</t>
  </si>
  <si>
    <t>Reduktionsstrategie</t>
  </si>
  <si>
    <t>Reduktionsfaktor (%)</t>
  </si>
  <si>
    <t>maximale Distanz (m)</t>
  </si>
  <si>
    <t>Versorgungslängenoptimierung</t>
  </si>
  <si>
    <t>provincial</t>
  </si>
  <si>
    <t>Cu-Generator</t>
  </si>
  <si>
    <t>Leerrohr-Generator</t>
  </si>
  <si>
    <t>HV Kreis</t>
  </si>
  <si>
    <t>[4] Kosten pro Stück in EUR</t>
  </si>
  <si>
    <t>[3] Outputports</t>
  </si>
  <si>
    <t>[2] Inputports</t>
  </si>
  <si>
    <t>[1] Splitter-Identifizierer</t>
  </si>
  <si>
    <t>[1] Muffen-Identifizierer</t>
  </si>
  <si>
    <t>Glasfasermuffen und Splitter:</t>
  </si>
  <si>
    <t>Micro</t>
  </si>
  <si>
    <t>Mini</t>
  </si>
  <si>
    <t>[5] Kosten pro Meter in EUR</t>
  </si>
  <si>
    <t>[4] max. durchgängige Verlegelänge</t>
  </si>
  <si>
    <t>[3] Mini- oder Microkabel</t>
  </si>
  <si>
    <t>[2] Anzahl an Fasern</t>
  </si>
  <si>
    <t>[1] Kabel-Identifizierer</t>
  </si>
  <si>
    <t>Glasfaserkabel</t>
  </si>
  <si>
    <t>[6] Kosten pro Meter in EUR</t>
  </si>
  <si>
    <t>[5] benötigte Leerrohrkapazität</t>
  </si>
  <si>
    <t>[4] Mini- oder Mikroduct</t>
  </si>
  <si>
    <t>[3] für Erdverlegung geeignet</t>
  </si>
  <si>
    <t>[2] maximale Anzahl an Kabel</t>
  </si>
  <si>
    <t>[1] Duct-Identifizierer</t>
  </si>
  <si>
    <t>Ducts</t>
  </si>
  <si>
    <t>FTTc-Versorgungsgüte:</t>
  </si>
  <si>
    <t>%)</t>
  </si>
  <si>
    <t>(in Prozent</t>
  </si>
  <si>
    <t>Fasern pro Objekt)</t>
  </si>
  <si>
    <t>(mit jeweils</t>
  </si>
  <si>
    <t>Anzahl der versorgten B2B-Objekte =</t>
  </si>
  <si>
    <t xml:space="preserve">Anzahl der versorgten BTS-Objekte= </t>
  </si>
  <si>
    <t>%, angestrebt waren</t>
  </si>
  <si>
    <t xml:space="preserve">Potentielle Einheiten FTTb-versorgt = </t>
  </si>
  <si>
    <t xml:space="preserve">Kabelauslässe FTTb-versorgt = </t>
  </si>
  <si>
    <t xml:space="preserve">Potentielle Einheiten FTTc-versorgt = </t>
  </si>
  <si>
    <t xml:space="preserve">Kabelauslässe FTTc-versorgt = </t>
  </si>
  <si>
    <t xml:space="preserve"> -schritten wird.</t>
  </si>
  <si>
    <t>über</t>
  </si>
  <si>
    <t>nicht</t>
  </si>
  <si>
    <t>dB</t>
  </si>
  <si>
    <t xml:space="preserve"> von</t>
  </si>
  <si>
    <t>Dämpfung</t>
  </si>
  <si>
    <t>maximale</t>
  </si>
  <si>
    <t xml:space="preserve">Kabelauslässe werden vom HV derart versorgt, dass eine </t>
  </si>
  <si>
    <t>FTTc-Versorgungsgüte Hauptverteiler:</t>
  </si>
  <si>
    <t>unter</t>
  </si>
  <si>
    <t>kBit/sec</t>
  </si>
  <si>
    <t>Bitrate</t>
  </si>
  <si>
    <t>minimale</t>
  </si>
  <si>
    <t xml:space="preserve">Kabelauslässe werden über ARUs derart versorgt, dass eine </t>
  </si>
  <si>
    <t>FTTc-Versorgungsgüte ARU:</t>
  </si>
  <si>
    <t>Anschlussobjekte</t>
  </si>
  <si>
    <t>keine Einschränkung</t>
  </si>
  <si>
    <t>[6] Einschränkung - ARU kann nur auf Knoten mit den folgenden Infrastrukturen gesetzt werden</t>
  </si>
  <si>
    <t>[5] kann von Solver gesetzt werden (ja/nein)</t>
  </si>
  <si>
    <t>[3] Output Ports</t>
  </si>
  <si>
    <t>[2] Input Ports</t>
  </si>
  <si>
    <t>[1] ARU Typ Indentifizierer</t>
  </si>
  <si>
    <t>ARU's</t>
  </si>
  <si>
    <t>Fiber-Generator</t>
  </si>
  <si>
    <t>ARU Construction Costs</t>
  </si>
  <si>
    <t>ARU Typen</t>
  </si>
  <si>
    <t>HV</t>
  </si>
  <si>
    <t>Kabelausmündung</t>
  </si>
  <si>
    <t>[1] Kupfer-Komponente</t>
  </si>
  <si>
    <t>[2] Kosten pro Standort in EUR</t>
  </si>
  <si>
    <t>AM</t>
  </si>
  <si>
    <t>VM</t>
  </si>
  <si>
    <t>KA</t>
  </si>
  <si>
    <t>Kupfer Komponenten</t>
  </si>
  <si>
    <t>KV</t>
  </si>
  <si>
    <t>Kosten für die bauliche Errichtung eines ARUs am bereits bestehenden Standort von Kupfer-Komponenten</t>
  </si>
  <si>
    <t>ohne Infrastruktur</t>
  </si>
  <si>
    <t>[3] Anzahl der Reserveports am ARU</t>
  </si>
  <si>
    <t>Aktivierung bestehender (emulierter) Ducts in EUR</t>
  </si>
  <si>
    <t>0,01</t>
  </si>
  <si>
    <t>Aktivierung bestehender (emulierter) Glasfasern in EUR</t>
  </si>
  <si>
    <t>0,02</t>
  </si>
  <si>
    <t>Ausgehend vom HV werden solange Leerrohrkapazitäten entlang des Kupfernetzes emuliert, bis ein Prozentsatz der</t>
  </si>
  <si>
    <t>NGA Modell</t>
  </si>
  <si>
    <t>Hauptverteiler</t>
  </si>
  <si>
    <t>Kapitalkostenzinssatz WACC</t>
  </si>
  <si>
    <t>Risikoloser Zinssatz</t>
  </si>
  <si>
    <t>Marktrisikoprämie</t>
  </si>
  <si>
    <t>Beta unlevered</t>
  </si>
  <si>
    <t>Beta (levered)</t>
  </si>
  <si>
    <t>Unternehmensrisikoprämie</t>
  </si>
  <si>
    <t>Eigenkapitalkosten</t>
  </si>
  <si>
    <t>risikoloser Zinssatz für FK-Kosten</t>
  </si>
  <si>
    <t>Risikoaufschlag</t>
  </si>
  <si>
    <t>Fremdkapitalkosten</t>
  </si>
  <si>
    <t>Effektiver Steuersatz</t>
  </si>
  <si>
    <t>EK/GK</t>
  </si>
  <si>
    <t>verzinsliches FK/GK</t>
  </si>
  <si>
    <t>unverzinsliches FK/GK</t>
  </si>
  <si>
    <t>Gewichtete EK Kosten</t>
  </si>
  <si>
    <t>Gewichtete FK Kosten</t>
  </si>
  <si>
    <t>WACC nach Steuern</t>
  </si>
  <si>
    <t>WACC vor Steuern</t>
  </si>
  <si>
    <t>jährliche Zusatzkosten je Anschlusseinheit (Teilnehmer)</t>
  </si>
  <si>
    <t>Zusatzkosten</t>
  </si>
  <si>
    <t>€/Teilnehmer/Jahr</t>
  </si>
  <si>
    <t>jährlicher Betriebskostenaufschlag [als Prozentsatz der jährlichen Abschreibungen]</t>
  </si>
  <si>
    <t>Bka</t>
  </si>
  <si>
    <t>%</t>
  </si>
  <si>
    <t>Parameter zu Ermittlung der monatlichen Mietkosten</t>
  </si>
  <si>
    <t>für die Verwaltung der Anschlussnetzinfrastruktur wie Planung und Evidenzhaltung</t>
  </si>
  <si>
    <t>operative Kosten je Anschlusseinheit für nicht von Dritten zu behebende Schäden</t>
  </si>
  <si>
    <t>und Umlegungen</t>
  </si>
  <si>
    <t>MU</t>
  </si>
  <si>
    <t>Markup für die Deckung der Unternehmnsgemeinkosten (Overhead) [als Prozentsatz der jährlichen Kosten aus Abschreibung+Zusatzkosten+Bka]</t>
  </si>
  <si>
    <t>ARU</t>
  </si>
  <si>
    <t>Nutzungsdaueren (ND) und Preisänderungsraten</t>
  </si>
  <si>
    <t>Grabungsarbeiten</t>
  </si>
  <si>
    <t>Preisänderungsrate [%]</t>
  </si>
  <si>
    <t>ND [Jahren]</t>
  </si>
  <si>
    <t>Cu-Kabel</t>
  </si>
  <si>
    <t>Cu-Komponenten</t>
  </si>
  <si>
    <t>Splitter</t>
  </si>
  <si>
    <t>Glasfasermuffen</t>
  </si>
  <si>
    <t>Kabelkanalanlagen</t>
  </si>
  <si>
    <t>Rohre/ducts/microducts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</si>
</sst>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 tint="-0.499984740745262"/>
      <name val="Arial"/>
      <family val="2"/>
    </font>
    <font>
      <sz val="8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/>
  </cellStyleXfs>
  <cellXfs count="118">
    <xf numFmtId="0" fontId="0" fillId="0" borderId="0" xfId="0"/>
    <xf numFmtId="0" fontId="2" fillId="0" borderId="7" xfId="0" applyNumberFormat="1" applyFont="1" applyFill="1" applyBorder="1"/>
    <xf numFmtId="0" fontId="3" fillId="0" borderId="5" xfId="0" applyNumberFormat="1" applyFont="1" applyFill="1" applyBorder="1"/>
    <xf numFmtId="0" fontId="3" fillId="0" borderId="6" xfId="0" applyNumberFormat="1" applyFont="1" applyFill="1" applyBorder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3" xfId="0" applyNumberFormat="1" applyFont="1" applyFill="1" applyBorder="1"/>
    <xf numFmtId="0" fontId="3" fillId="0" borderId="4" xfId="0" applyNumberFormat="1" applyFont="1" applyFill="1" applyBorder="1"/>
    <xf numFmtId="0" fontId="4" fillId="0" borderId="10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/>
    <xf numFmtId="4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49" fontId="3" fillId="0" borderId="0" xfId="0" applyNumberFormat="1" applyFont="1" applyFill="1" applyBorder="1"/>
    <xf numFmtId="4" fontId="3" fillId="0" borderId="11" xfId="0" applyNumberFormat="1" applyFont="1" applyFill="1" applyBorder="1"/>
    <xf numFmtId="0" fontId="3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4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2" xfId="0" applyNumberFormat="1" applyFont="1" applyFill="1" applyBorder="1"/>
    <xf numFmtId="0" fontId="6" fillId="0" borderId="7" xfId="0" applyNumberFormat="1" applyFont="1" applyFill="1" applyBorder="1" applyAlignment="1">
      <alignment horizontal="left"/>
    </xf>
    <xf numFmtId="0" fontId="6" fillId="0" borderId="6" xfId="0" applyNumberFormat="1" applyFont="1" applyFill="1" applyBorder="1"/>
    <xf numFmtId="0" fontId="4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49" fontId="7" fillId="0" borderId="11" xfId="0" applyNumberFormat="1" applyFont="1" applyFill="1" applyBorder="1"/>
    <xf numFmtId="0" fontId="6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8" xfId="0" applyNumberFormat="1" applyFont="1" applyFill="1" applyBorder="1"/>
    <xf numFmtId="4" fontId="3" fillId="0" borderId="12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1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Fill="1" applyBorder="1"/>
    <xf numFmtId="1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3" xfId="0" applyFont="1" applyFill="1" applyBorder="1" applyAlignment="1">
      <alignment horizontal="left"/>
    </xf>
    <xf numFmtId="0" fontId="2" fillId="0" borderId="7" xfId="0" applyFont="1" applyFill="1" applyBorder="1"/>
    <xf numFmtId="49" fontId="6" fillId="0" borderId="7" xfId="0" applyNumberFormat="1" applyFont="1" applyFill="1" applyBorder="1" applyAlignment="1">
      <alignment horizontal="lef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12" xfId="0" applyNumberFormat="1" applyFont="1" applyFill="1" applyBorder="1"/>
    <xf numFmtId="0" fontId="3" fillId="2" borderId="9" xfId="0" applyNumberFormat="1" applyFont="1" applyFill="1" applyBorder="1"/>
    <xf numFmtId="49" fontId="3" fillId="2" borderId="9" xfId="0" applyNumberFormat="1" applyFont="1" applyFill="1" applyBorder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0" fontId="3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4" fontId="3" fillId="2" borderId="10" xfId="0" applyNumberFormat="1" applyFont="1" applyFill="1" applyBorder="1"/>
    <xf numFmtId="3" fontId="3" fillId="2" borderId="10" xfId="0" applyNumberFormat="1" applyFont="1" applyFill="1" applyBorder="1"/>
    <xf numFmtId="3" fontId="3" fillId="2" borderId="1" xfId="0" applyNumberFormat="1" applyFont="1" applyFill="1" applyBorder="1"/>
    <xf numFmtId="4" fontId="3" fillId="2" borderId="9" xfId="0" applyNumberFormat="1" applyFont="1" applyFill="1" applyBorder="1"/>
    <xf numFmtId="3" fontId="3" fillId="2" borderId="9" xfId="0" applyNumberFormat="1" applyFont="1" applyFill="1" applyBorder="1"/>
    <xf numFmtId="49" fontId="3" fillId="2" borderId="9" xfId="0" applyNumberFormat="1" applyFont="1" applyFill="1" applyBorder="1"/>
    <xf numFmtId="49" fontId="3" fillId="2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left"/>
    </xf>
    <xf numFmtId="1" fontId="3" fillId="2" borderId="9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" fontId="3" fillId="2" borderId="1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2" xfId="0" applyFont="1" applyFill="1" applyBorder="1"/>
    <xf numFmtId="0" fontId="3" fillId="2" borderId="13" xfId="0" applyFont="1" applyFill="1" applyBorder="1"/>
    <xf numFmtId="4" fontId="3" fillId="2" borderId="13" xfId="0" applyNumberFormat="1" applyFont="1" applyFill="1" applyBorder="1"/>
    <xf numFmtId="1" fontId="3" fillId="2" borderId="13" xfId="0" applyNumberFormat="1" applyFont="1" applyFill="1" applyBorder="1"/>
    <xf numFmtId="0" fontId="6" fillId="0" borderId="11" xfId="0" applyNumberFormat="1" applyFont="1" applyFill="1" applyBorder="1"/>
    <xf numFmtId="0" fontId="6" fillId="0" borderId="1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1" fontId="3" fillId="2" borderId="0" xfId="0" applyNumberFormat="1" applyFont="1" applyFill="1" applyBorder="1"/>
    <xf numFmtId="9" fontId="3" fillId="0" borderId="0" xfId="3" applyFont="1" applyFill="1" applyBorder="1"/>
    <xf numFmtId="2" fontId="3" fillId="2" borderId="0" xfId="0" applyNumberFormat="1" applyFont="1" applyFill="1" applyBorder="1"/>
    <xf numFmtId="2" fontId="3" fillId="0" borderId="0" xfId="0" applyNumberFormat="1" applyFont="1" applyFill="1" applyBorder="1"/>
    <xf numFmtId="49" fontId="3" fillId="2" borderId="0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</cellXfs>
  <cellStyles count="5">
    <cellStyle name="Normal 10 8" xfId="4"/>
    <cellStyle name="Prozent" xfId="3" builtinId="5"/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7"/>
  <sheetViews>
    <sheetView showGridLines="0" tabSelected="1" view="pageLayout" zoomScaleNormal="100" workbookViewId="0">
      <selection activeCell="H219" sqref="H219:H227"/>
    </sheetView>
  </sheetViews>
  <sheetFormatPr baseColWidth="10" defaultRowHeight="11.25" x14ac:dyDescent="0.2"/>
  <cols>
    <col min="1" max="2" width="11.42578125" style="4"/>
    <col min="3" max="3" width="14" style="4" customWidth="1"/>
    <col min="4" max="5" width="11.42578125" style="4"/>
    <col min="6" max="6" width="12.28515625" style="4" customWidth="1"/>
    <col min="7" max="7" width="11.85546875" style="4" customWidth="1"/>
    <col min="8" max="16384" width="11.42578125" style="4"/>
  </cols>
  <sheetData>
    <row r="1" spans="1:12" x14ac:dyDescent="0.2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x14ac:dyDescent="0.2">
      <c r="D2" s="5"/>
      <c r="E2" s="5"/>
      <c r="F2" s="5"/>
      <c r="G2" s="5"/>
      <c r="H2" s="5"/>
      <c r="I2" s="5"/>
      <c r="J2" s="5"/>
      <c r="K2" s="5"/>
    </row>
    <row r="3" spans="1:12" x14ac:dyDescent="0.2">
      <c r="A3" s="5" t="s">
        <v>296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x14ac:dyDescent="0.2">
      <c r="B4" s="110" t="s">
        <v>293</v>
      </c>
      <c r="C4" s="13" t="s">
        <v>205</v>
      </c>
      <c r="D4" s="5"/>
      <c r="E4" s="5"/>
      <c r="F4" s="5"/>
      <c r="G4" s="5"/>
      <c r="H4" s="5"/>
      <c r="I4" s="5"/>
      <c r="J4" s="5"/>
      <c r="K4" s="5"/>
    </row>
    <row r="5" spans="1:12" x14ac:dyDescent="0.2">
      <c r="B5" s="110" t="s">
        <v>294</v>
      </c>
      <c r="C5" s="13" t="s">
        <v>204</v>
      </c>
      <c r="D5" s="5"/>
      <c r="E5" s="5"/>
      <c r="F5" s="5"/>
      <c r="G5" s="5"/>
      <c r="H5" s="5"/>
      <c r="I5" s="5"/>
      <c r="J5" s="5"/>
      <c r="K5" s="5"/>
    </row>
    <row r="6" spans="1:12" x14ac:dyDescent="0.2">
      <c r="B6" s="110" t="s">
        <v>295</v>
      </c>
      <c r="C6" s="13" t="s">
        <v>290</v>
      </c>
      <c r="D6" s="5"/>
      <c r="E6" s="5"/>
      <c r="F6" s="5"/>
      <c r="G6" s="5"/>
      <c r="H6" s="5"/>
      <c r="I6" s="5"/>
      <c r="J6" s="5"/>
      <c r="K6" s="5"/>
    </row>
    <row r="7" spans="1:12" x14ac:dyDescent="0.2">
      <c r="B7" s="110" t="s">
        <v>297</v>
      </c>
      <c r="C7" s="13" t="s">
        <v>206</v>
      </c>
      <c r="D7" s="5"/>
      <c r="E7" s="5"/>
      <c r="F7" s="5"/>
      <c r="G7" s="5"/>
      <c r="H7" s="5"/>
      <c r="I7" s="5"/>
      <c r="J7" s="5"/>
      <c r="K7" s="5"/>
    </row>
    <row r="8" spans="1:12" x14ac:dyDescent="0.2">
      <c r="B8" s="110" t="s">
        <v>289</v>
      </c>
      <c r="C8" s="13" t="s">
        <v>307</v>
      </c>
      <c r="D8" s="5"/>
      <c r="E8" s="5"/>
      <c r="F8" s="5"/>
      <c r="G8" s="5"/>
      <c r="H8" s="5"/>
      <c r="I8" s="5"/>
      <c r="J8" s="5"/>
      <c r="K8" s="5"/>
      <c r="L8" s="5"/>
    </row>
    <row r="10" spans="1:12" x14ac:dyDescent="0.2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2" x14ac:dyDescent="0.2">
      <c r="A11" s="32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">
      <c r="A12" s="1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5"/>
    </row>
    <row r="13" spans="1:1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">
      <c r="A14" s="6" t="s">
        <v>3</v>
      </c>
      <c r="B14" s="6"/>
      <c r="C14" s="7"/>
      <c r="D14" s="6" t="s">
        <v>2</v>
      </c>
      <c r="E14" s="7"/>
      <c r="F14" s="8" t="s">
        <v>208</v>
      </c>
      <c r="G14" s="8" t="s">
        <v>209</v>
      </c>
      <c r="H14" s="8" t="s">
        <v>226</v>
      </c>
      <c r="I14" s="8" t="s">
        <v>211</v>
      </c>
      <c r="J14" s="5"/>
    </row>
    <row r="15" spans="1:12" x14ac:dyDescent="0.2">
      <c r="A15" s="5" t="s">
        <v>217</v>
      </c>
      <c r="B15" s="5"/>
      <c r="C15" s="9"/>
      <c r="D15" s="5" t="s">
        <v>213</v>
      </c>
      <c r="E15" s="9"/>
      <c r="F15" s="75" t="s">
        <v>76</v>
      </c>
      <c r="G15" s="75" t="s">
        <v>76</v>
      </c>
      <c r="H15" s="75" t="s">
        <v>76</v>
      </c>
      <c r="I15" s="75" t="s">
        <v>76</v>
      </c>
      <c r="J15" s="5"/>
    </row>
    <row r="16" spans="1:12" x14ac:dyDescent="0.2">
      <c r="A16" s="5"/>
      <c r="B16" s="5"/>
      <c r="C16" s="9"/>
      <c r="D16" s="5" t="s">
        <v>214</v>
      </c>
      <c r="E16" s="9"/>
      <c r="F16" s="76" t="s">
        <v>215</v>
      </c>
      <c r="G16" s="76" t="s">
        <v>215</v>
      </c>
      <c r="H16" s="76" t="s">
        <v>215</v>
      </c>
      <c r="I16" s="76" t="s">
        <v>215</v>
      </c>
      <c r="J16" s="5"/>
    </row>
    <row r="17" spans="1:12" x14ac:dyDescent="0.2">
      <c r="A17" s="5"/>
      <c r="B17" s="5"/>
      <c r="C17" s="9"/>
      <c r="D17" s="5" t="s">
        <v>224</v>
      </c>
      <c r="E17" s="9"/>
      <c r="F17" s="76" t="s">
        <v>77</v>
      </c>
      <c r="G17" s="76" t="s">
        <v>77</v>
      </c>
      <c r="H17" s="76" t="s">
        <v>77</v>
      </c>
      <c r="I17" s="76" t="s">
        <v>77</v>
      </c>
      <c r="J17" s="5"/>
    </row>
    <row r="18" spans="1:12" x14ac:dyDescent="0.2">
      <c r="A18" s="5"/>
      <c r="B18" s="5"/>
      <c r="C18" s="9"/>
      <c r="D18" s="5" t="s">
        <v>216</v>
      </c>
      <c r="E18" s="9"/>
      <c r="F18" s="76" t="s">
        <v>77</v>
      </c>
      <c r="G18" s="76" t="s">
        <v>77</v>
      </c>
      <c r="H18" s="76" t="s">
        <v>77</v>
      </c>
      <c r="I18" s="76" t="s">
        <v>77</v>
      </c>
      <c r="J18" s="5"/>
    </row>
    <row r="19" spans="1:12" x14ac:dyDescent="0.2">
      <c r="A19" s="5" t="s">
        <v>218</v>
      </c>
      <c r="B19" s="5"/>
      <c r="C19" s="9"/>
      <c r="D19" s="5" t="s">
        <v>220</v>
      </c>
      <c r="E19" s="9"/>
      <c r="F19" s="76" t="s">
        <v>78</v>
      </c>
      <c r="G19" s="76" t="s">
        <v>78</v>
      </c>
      <c r="H19" s="76" t="s">
        <v>78</v>
      </c>
      <c r="I19" s="76" t="s">
        <v>78</v>
      </c>
      <c r="J19" s="5"/>
    </row>
    <row r="20" spans="1:12" x14ac:dyDescent="0.2">
      <c r="A20" s="5" t="s">
        <v>219</v>
      </c>
      <c r="B20" s="5"/>
      <c r="C20" s="9"/>
      <c r="D20" s="5"/>
      <c r="E20" s="9"/>
      <c r="F20" s="76"/>
      <c r="G20" s="76"/>
      <c r="H20" s="76"/>
      <c r="I20" s="76"/>
      <c r="J20" s="5"/>
    </row>
    <row r="21" spans="1:12" x14ac:dyDescent="0.2">
      <c r="A21" s="5" t="s">
        <v>221</v>
      </c>
      <c r="B21" s="5"/>
      <c r="C21" s="9"/>
      <c r="D21" s="5" t="s">
        <v>223</v>
      </c>
      <c r="E21" s="9"/>
      <c r="F21" s="76" t="s">
        <v>79</v>
      </c>
      <c r="G21" s="76" t="s">
        <v>79</v>
      </c>
      <c r="H21" s="76" t="s">
        <v>79</v>
      </c>
      <c r="I21" s="76" t="s">
        <v>79</v>
      </c>
      <c r="J21" s="5"/>
    </row>
    <row r="22" spans="1:12" x14ac:dyDescent="0.2">
      <c r="A22" s="5"/>
      <c r="B22" s="5"/>
      <c r="C22" s="9"/>
      <c r="D22" s="5" t="s">
        <v>222</v>
      </c>
      <c r="E22" s="9"/>
      <c r="F22" s="76" t="s">
        <v>80</v>
      </c>
      <c r="G22" s="76" t="s">
        <v>80</v>
      </c>
      <c r="H22" s="76" t="s">
        <v>80</v>
      </c>
      <c r="I22" s="76" t="s">
        <v>80</v>
      </c>
      <c r="J22" s="5"/>
    </row>
    <row r="23" spans="1:1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2" x14ac:dyDescent="0.2">
      <c r="A24" s="1" t="s">
        <v>8</v>
      </c>
      <c r="B24" s="2"/>
      <c r="C24" s="2"/>
      <c r="D24" s="2"/>
      <c r="E24" s="2"/>
      <c r="F24" s="2"/>
      <c r="G24" s="10"/>
      <c r="H24" s="10"/>
      <c r="I24" s="10"/>
      <c r="J24" s="10"/>
      <c r="K24" s="11"/>
      <c r="L24" s="5"/>
    </row>
    <row r="25" spans="1:12" x14ac:dyDescent="0.2">
      <c r="A25" s="5"/>
      <c r="B25" s="5"/>
      <c r="C25" s="5"/>
      <c r="D25" s="5"/>
      <c r="E25" s="5"/>
      <c r="F25" s="5"/>
      <c r="G25" s="12"/>
      <c r="H25" s="12"/>
      <c r="I25" s="12"/>
      <c r="J25" s="12"/>
      <c r="K25" s="12"/>
      <c r="L25" s="5"/>
    </row>
    <row r="26" spans="1:12" s="25" customFormat="1" x14ac:dyDescent="0.2">
      <c r="A26" s="26" t="s">
        <v>9</v>
      </c>
      <c r="B26" s="26"/>
      <c r="C26" s="26" t="s">
        <v>10</v>
      </c>
      <c r="D26" s="26"/>
      <c r="E26" s="26"/>
      <c r="F26" s="105" t="s">
        <v>64</v>
      </c>
      <c r="G26" s="26"/>
      <c r="H26" s="26"/>
      <c r="I26" s="26"/>
      <c r="J26" s="26"/>
      <c r="K26" s="26"/>
      <c r="L26" s="26"/>
    </row>
    <row r="27" spans="1:12" s="25" customFormat="1" x14ac:dyDescent="0.2">
      <c r="A27" s="26"/>
      <c r="B27" s="26"/>
      <c r="C27" s="26" t="s">
        <v>11</v>
      </c>
      <c r="D27" s="26"/>
      <c r="E27" s="26"/>
      <c r="F27" s="106" t="s">
        <v>81</v>
      </c>
      <c r="G27" s="26"/>
      <c r="H27" s="26"/>
      <c r="I27" s="26"/>
      <c r="J27" s="26"/>
      <c r="K27" s="26"/>
      <c r="L27" s="26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 t="s">
        <v>12</v>
      </c>
      <c r="B29" s="5"/>
      <c r="C29" s="5" t="s">
        <v>17</v>
      </c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 t="s">
        <v>18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2" ht="33.75" x14ac:dyDescent="0.2">
      <c r="A32" s="5"/>
      <c r="B32" s="5"/>
      <c r="D32" s="5"/>
      <c r="E32" s="5" t="s">
        <v>13</v>
      </c>
      <c r="F32" s="111" t="s">
        <v>14</v>
      </c>
      <c r="G32" s="111" t="s">
        <v>15</v>
      </c>
    </row>
    <row r="33" spans="1:19" x14ac:dyDescent="0.2">
      <c r="A33" s="5"/>
      <c r="B33" s="5"/>
      <c r="C33" s="5" t="s">
        <v>208</v>
      </c>
      <c r="D33" s="14" t="s">
        <v>4</v>
      </c>
      <c r="E33" s="78">
        <v>500</v>
      </c>
      <c r="F33" s="78">
        <v>1500</v>
      </c>
      <c r="G33" s="78">
        <v>4000</v>
      </c>
    </row>
    <row r="34" spans="1:19" x14ac:dyDescent="0.2">
      <c r="A34" s="5"/>
      <c r="B34" s="5"/>
      <c r="C34" s="6"/>
      <c r="D34" s="38" t="s">
        <v>5</v>
      </c>
      <c r="E34" s="79" t="s">
        <v>16</v>
      </c>
      <c r="F34" s="80">
        <v>1000</v>
      </c>
      <c r="G34" s="80">
        <v>5000</v>
      </c>
    </row>
    <row r="35" spans="1:19" x14ac:dyDescent="0.2">
      <c r="A35" s="5"/>
      <c r="B35" s="5"/>
      <c r="C35" s="5" t="s">
        <v>209</v>
      </c>
      <c r="D35" s="14" t="s">
        <v>4</v>
      </c>
      <c r="E35" s="78">
        <v>500</v>
      </c>
      <c r="F35" s="78">
        <v>1500</v>
      </c>
      <c r="G35" s="78">
        <v>4000</v>
      </c>
    </row>
    <row r="36" spans="1:19" x14ac:dyDescent="0.2">
      <c r="A36" s="5"/>
      <c r="B36" s="5"/>
      <c r="C36" s="5"/>
      <c r="D36" s="15" t="s">
        <v>5</v>
      </c>
      <c r="E36" s="81" t="s">
        <v>16</v>
      </c>
      <c r="F36" s="82">
        <v>1000</v>
      </c>
      <c r="G36" s="82">
        <v>5000</v>
      </c>
    </row>
    <row r="37" spans="1:19" x14ac:dyDescent="0.2">
      <c r="A37" s="5"/>
      <c r="B37" s="5"/>
      <c r="C37" s="39" t="s">
        <v>210</v>
      </c>
      <c r="D37" s="40" t="s">
        <v>4</v>
      </c>
      <c r="E37" s="83">
        <v>500</v>
      </c>
      <c r="F37" s="83">
        <v>1500</v>
      </c>
      <c r="G37" s="83">
        <v>4000</v>
      </c>
    </row>
    <row r="38" spans="1:19" x14ac:dyDescent="0.2">
      <c r="A38" s="5"/>
      <c r="B38" s="5"/>
      <c r="C38" s="6"/>
      <c r="D38" s="38" t="s">
        <v>5</v>
      </c>
      <c r="E38" s="79" t="s">
        <v>16</v>
      </c>
      <c r="F38" s="80">
        <v>1000</v>
      </c>
      <c r="G38" s="80">
        <v>5000</v>
      </c>
    </row>
    <row r="39" spans="1:19" x14ac:dyDescent="0.2">
      <c r="A39" s="5"/>
      <c r="B39" s="5"/>
      <c r="C39" s="4" t="s">
        <v>211</v>
      </c>
      <c r="D39" s="14" t="s">
        <v>4</v>
      </c>
      <c r="E39" s="78">
        <v>500</v>
      </c>
      <c r="F39" s="78">
        <v>1500</v>
      </c>
      <c r="G39" s="78">
        <v>4000</v>
      </c>
    </row>
    <row r="40" spans="1:19" x14ac:dyDescent="0.2">
      <c r="A40" s="5"/>
      <c r="B40" s="5"/>
      <c r="D40" s="15" t="s">
        <v>5</v>
      </c>
      <c r="E40" s="81" t="s">
        <v>16</v>
      </c>
      <c r="F40" s="82">
        <v>1000</v>
      </c>
      <c r="G40" s="82">
        <v>5000</v>
      </c>
    </row>
    <row r="41" spans="1:19" x14ac:dyDescent="0.2">
      <c r="A41" s="5"/>
      <c r="B41" s="5"/>
      <c r="D41" s="5"/>
      <c r="E41" s="12"/>
      <c r="F41" s="16"/>
      <c r="G41" s="16"/>
    </row>
    <row r="42" spans="1:19" s="25" customFormat="1" x14ac:dyDescent="0.2">
      <c r="A42" s="26"/>
      <c r="B42" s="26"/>
      <c r="C42" s="107" t="s">
        <v>225</v>
      </c>
      <c r="D42" s="26"/>
      <c r="E42" s="26"/>
      <c r="F42" s="108" t="s">
        <v>81</v>
      </c>
      <c r="G42" s="109"/>
      <c r="H42" s="26"/>
      <c r="I42" s="26"/>
      <c r="J42" s="26"/>
      <c r="K42" s="26"/>
      <c r="L42" s="26"/>
    </row>
    <row r="43" spans="1:19" x14ac:dyDescent="0.2">
      <c r="A43" s="5"/>
      <c r="B43" s="5"/>
      <c r="C43" s="5"/>
      <c r="D43" s="5"/>
      <c r="E43" s="5"/>
      <c r="F43" s="12"/>
      <c r="G43" s="12"/>
      <c r="H43" s="5"/>
      <c r="I43" s="5"/>
      <c r="J43" s="5"/>
      <c r="K43" s="5"/>
      <c r="L43" s="17"/>
      <c r="M43" s="17"/>
      <c r="N43" s="17"/>
      <c r="O43" s="17"/>
      <c r="P43" s="17"/>
      <c r="Q43" s="17"/>
      <c r="R43" s="17"/>
      <c r="S43" s="17"/>
    </row>
    <row r="44" spans="1:19" x14ac:dyDescent="0.2">
      <c r="A44" s="1" t="s">
        <v>21</v>
      </c>
      <c r="B44" s="2"/>
      <c r="C44" s="2"/>
      <c r="D44" s="2"/>
      <c r="E44" s="2"/>
      <c r="F44" s="2"/>
      <c r="G44" s="2"/>
      <c r="H44" s="2"/>
      <c r="I44" s="2"/>
      <c r="J44" s="2"/>
      <c r="K44" s="3"/>
      <c r="L44" s="17"/>
      <c r="M44" s="17"/>
      <c r="N44" s="17"/>
      <c r="O44" s="17"/>
      <c r="P44" s="17"/>
      <c r="Q44" s="17"/>
      <c r="R44" s="17"/>
      <c r="S44" s="17"/>
    </row>
    <row r="45" spans="1:19" x14ac:dyDescent="0.2">
      <c r="A45" s="32"/>
      <c r="B45" s="5"/>
      <c r="C45" s="5"/>
      <c r="D45" s="5"/>
      <c r="E45" s="5"/>
      <c r="F45" s="5"/>
      <c r="G45" s="5"/>
      <c r="H45" s="5"/>
      <c r="I45" s="5"/>
      <c r="J45" s="5"/>
      <c r="K45" s="5"/>
      <c r="L45" s="17"/>
      <c r="M45" s="17"/>
      <c r="N45" s="17"/>
      <c r="O45" s="17"/>
      <c r="P45" s="17"/>
      <c r="Q45" s="17"/>
      <c r="R45" s="17"/>
      <c r="S45" s="17"/>
    </row>
    <row r="46" spans="1:19" s="24" customFormat="1" x14ac:dyDescent="0.2">
      <c r="A46" s="24" t="s">
        <v>27</v>
      </c>
      <c r="B46" s="31"/>
      <c r="C46" s="31"/>
      <c r="H46" s="31"/>
    </row>
    <row r="47" spans="1:19" s="25" customFormat="1" x14ac:dyDescent="0.2">
      <c r="B47" s="26" t="s">
        <v>26</v>
      </c>
      <c r="C47" s="26"/>
      <c r="E47" s="27" t="s">
        <v>81</v>
      </c>
      <c r="F47" s="28"/>
      <c r="H47" s="26"/>
      <c r="L47" s="26"/>
    </row>
    <row r="48" spans="1:19" s="25" customFormat="1" x14ac:dyDescent="0.2">
      <c r="B48" s="26" t="s">
        <v>25</v>
      </c>
      <c r="C48" s="26"/>
      <c r="E48" s="29" t="s">
        <v>82</v>
      </c>
      <c r="F48" s="30"/>
      <c r="H48" s="26"/>
      <c r="L48" s="26"/>
    </row>
    <row r="49" spans="1:12" x14ac:dyDescent="0.2">
      <c r="B49" s="24" t="s">
        <v>24</v>
      </c>
      <c r="C49" s="5"/>
      <c r="E49" s="8" t="s">
        <v>208</v>
      </c>
      <c r="F49" s="8" t="s">
        <v>209</v>
      </c>
      <c r="G49" s="8" t="s">
        <v>226</v>
      </c>
      <c r="H49" s="8" t="s">
        <v>211</v>
      </c>
      <c r="I49" s="5"/>
      <c r="J49" s="5"/>
      <c r="K49" s="5"/>
      <c r="L49" s="5"/>
    </row>
    <row r="50" spans="1:12" x14ac:dyDescent="0.2">
      <c r="B50" s="17"/>
      <c r="C50" s="5"/>
      <c r="E50" s="84">
        <v>0.5</v>
      </c>
      <c r="F50" s="84">
        <v>0.5</v>
      </c>
      <c r="G50" s="84">
        <v>0.5</v>
      </c>
      <c r="H50" s="84">
        <v>0.5</v>
      </c>
      <c r="I50" s="5"/>
      <c r="J50" s="5"/>
      <c r="K50" s="5"/>
      <c r="L50" s="5"/>
    </row>
    <row r="51" spans="1:12" x14ac:dyDescent="0.2">
      <c r="B51" s="17"/>
      <c r="C51" s="5"/>
      <c r="H51" s="5"/>
      <c r="I51" s="5"/>
      <c r="J51" s="5"/>
      <c r="K51" s="5"/>
      <c r="L51" s="5"/>
    </row>
    <row r="52" spans="1:12" x14ac:dyDescent="0.2">
      <c r="A52" s="5" t="s">
        <v>23</v>
      </c>
      <c r="B52" s="5"/>
      <c r="C52" s="5"/>
      <c r="H52" s="5"/>
      <c r="I52" s="5"/>
      <c r="J52" s="5"/>
      <c r="K52" s="5"/>
      <c r="L52" s="5"/>
    </row>
    <row r="53" spans="1:12" x14ac:dyDescent="0.2">
      <c r="A53" s="5"/>
      <c r="B53" s="5" t="s">
        <v>212</v>
      </c>
      <c r="E53" s="5"/>
      <c r="J53" s="5"/>
      <c r="K53" s="5"/>
    </row>
    <row r="54" spans="1:12" x14ac:dyDescent="0.2">
      <c r="A54" s="5"/>
      <c r="B54" s="5"/>
      <c r="E54" s="5"/>
      <c r="H54" s="5"/>
      <c r="I54" s="5"/>
      <c r="J54" s="5"/>
      <c r="K54" s="5"/>
    </row>
    <row r="55" spans="1:12" x14ac:dyDescent="0.2">
      <c r="A55" s="5"/>
      <c r="B55" s="6" t="s">
        <v>22</v>
      </c>
      <c r="C55" s="6"/>
      <c r="D55" s="7"/>
      <c r="E55" s="8" t="s">
        <v>208</v>
      </c>
      <c r="F55" s="8" t="s">
        <v>209</v>
      </c>
      <c r="G55" s="8" t="s">
        <v>226</v>
      </c>
      <c r="H55" s="8" t="s">
        <v>211</v>
      </c>
      <c r="I55" s="5"/>
    </row>
    <row r="56" spans="1:12" x14ac:dyDescent="0.2">
      <c r="A56" s="5"/>
      <c r="B56" s="18" t="s">
        <v>83</v>
      </c>
      <c r="C56" s="5"/>
      <c r="D56" s="9"/>
      <c r="E56" s="78"/>
      <c r="F56" s="78"/>
      <c r="G56" s="78"/>
      <c r="H56" s="78"/>
      <c r="I56" s="5"/>
    </row>
    <row r="57" spans="1:12" x14ac:dyDescent="0.2">
      <c r="A57" s="5"/>
      <c r="B57" s="18" t="s">
        <v>84</v>
      </c>
      <c r="C57" s="5"/>
      <c r="D57" s="9"/>
      <c r="E57" s="78"/>
      <c r="F57" s="78"/>
      <c r="G57" s="78"/>
      <c r="H57" s="78"/>
      <c r="I57" s="5"/>
    </row>
    <row r="58" spans="1:12" x14ac:dyDescent="0.2">
      <c r="A58" s="5"/>
      <c r="B58" s="18" t="s">
        <v>85</v>
      </c>
      <c r="C58" s="5"/>
      <c r="D58" s="9"/>
      <c r="E58" s="78"/>
      <c r="F58" s="78"/>
      <c r="G58" s="78"/>
      <c r="H58" s="78"/>
      <c r="I58" s="5"/>
    </row>
    <row r="59" spans="1:12" x14ac:dyDescent="0.2">
      <c r="A59" s="5"/>
      <c r="B59" s="18" t="s">
        <v>78</v>
      </c>
      <c r="C59" s="5"/>
      <c r="D59" s="9"/>
      <c r="E59" s="78"/>
      <c r="F59" s="78"/>
      <c r="G59" s="78"/>
      <c r="H59" s="78"/>
      <c r="I59" s="5"/>
      <c r="J59" s="5"/>
    </row>
    <row r="60" spans="1:12" x14ac:dyDescent="0.2">
      <c r="A60" s="5"/>
      <c r="B60" s="18" t="s">
        <v>86</v>
      </c>
      <c r="C60" s="5"/>
      <c r="D60" s="9"/>
      <c r="E60" s="78"/>
      <c r="F60" s="78"/>
      <c r="G60" s="78"/>
      <c r="H60" s="78"/>
      <c r="I60" s="5"/>
      <c r="J60" s="5"/>
    </row>
    <row r="61" spans="1:12" x14ac:dyDescent="0.2">
      <c r="A61" s="5"/>
      <c r="B61" s="18" t="s">
        <v>87</v>
      </c>
      <c r="C61" s="5"/>
      <c r="D61" s="9"/>
      <c r="E61" s="78"/>
      <c r="F61" s="78"/>
      <c r="G61" s="78"/>
      <c r="H61" s="78"/>
      <c r="I61" s="5"/>
      <c r="J61" s="5"/>
    </row>
    <row r="62" spans="1:12" x14ac:dyDescent="0.2">
      <c r="A62" s="5"/>
      <c r="B62" s="18" t="s">
        <v>88</v>
      </c>
      <c r="C62" s="5"/>
      <c r="D62" s="9"/>
      <c r="E62" s="78"/>
      <c r="F62" s="78"/>
      <c r="G62" s="78"/>
      <c r="H62" s="78"/>
      <c r="I62" s="5"/>
      <c r="J62" s="5"/>
    </row>
    <row r="63" spans="1:12" x14ac:dyDescent="0.2">
      <c r="A63" s="5"/>
      <c r="B63" s="18" t="s">
        <v>89</v>
      </c>
      <c r="C63" s="5"/>
      <c r="D63" s="9"/>
      <c r="E63" s="78"/>
      <c r="F63" s="78"/>
      <c r="G63" s="78"/>
      <c r="H63" s="78"/>
      <c r="I63" s="5"/>
    </row>
    <row r="64" spans="1:12" x14ac:dyDescent="0.2">
      <c r="A64" s="5"/>
      <c r="B64" s="18" t="s">
        <v>90</v>
      </c>
      <c r="C64" s="5"/>
      <c r="D64" s="9"/>
      <c r="E64" s="78"/>
      <c r="F64" s="78"/>
      <c r="G64" s="78"/>
      <c r="H64" s="78"/>
      <c r="I64" s="5"/>
    </row>
    <row r="65" spans="1:9" x14ac:dyDescent="0.2">
      <c r="A65" s="5"/>
      <c r="B65" s="18" t="s">
        <v>91</v>
      </c>
      <c r="C65" s="5"/>
      <c r="D65" s="9"/>
      <c r="E65" s="78"/>
      <c r="F65" s="78"/>
      <c r="G65" s="78"/>
      <c r="H65" s="78"/>
      <c r="I65" s="5"/>
    </row>
    <row r="66" spans="1:9" x14ac:dyDescent="0.2">
      <c r="A66" s="5"/>
      <c r="B66" s="18" t="s">
        <v>92</v>
      </c>
      <c r="C66" s="5"/>
      <c r="D66" s="9"/>
      <c r="E66" s="78"/>
      <c r="F66" s="78"/>
      <c r="G66" s="78"/>
      <c r="H66" s="78"/>
      <c r="I66" s="5"/>
    </row>
    <row r="67" spans="1:9" x14ac:dyDescent="0.2">
      <c r="A67" s="5"/>
      <c r="B67" s="18" t="s">
        <v>93</v>
      </c>
      <c r="C67" s="5"/>
      <c r="D67" s="9"/>
      <c r="E67" s="78"/>
      <c r="F67" s="78"/>
      <c r="G67" s="78"/>
      <c r="H67" s="78"/>
      <c r="I67" s="5"/>
    </row>
    <row r="68" spans="1:9" x14ac:dyDescent="0.2">
      <c r="A68" s="5"/>
      <c r="B68" s="18" t="s">
        <v>94</v>
      </c>
      <c r="C68" s="5"/>
      <c r="D68" s="9"/>
      <c r="E68" s="78"/>
      <c r="F68" s="78"/>
      <c r="G68" s="78"/>
      <c r="H68" s="78"/>
      <c r="I68" s="5"/>
    </row>
    <row r="69" spans="1:9" x14ac:dyDescent="0.2">
      <c r="A69" s="5"/>
      <c r="B69" s="18" t="s">
        <v>95</v>
      </c>
      <c r="C69" s="5"/>
      <c r="D69" s="9"/>
      <c r="E69" s="78"/>
      <c r="F69" s="78"/>
      <c r="G69" s="78"/>
      <c r="H69" s="78"/>
      <c r="I69" s="5"/>
    </row>
    <row r="70" spans="1:9" x14ac:dyDescent="0.2">
      <c r="A70" s="5"/>
      <c r="B70" s="18" t="s">
        <v>96</v>
      </c>
      <c r="C70" s="5"/>
      <c r="D70" s="9"/>
      <c r="E70" s="78"/>
      <c r="F70" s="78"/>
      <c r="G70" s="78"/>
      <c r="H70" s="78"/>
      <c r="I70" s="5"/>
    </row>
    <row r="71" spans="1:9" x14ac:dyDescent="0.2">
      <c r="A71" s="5"/>
      <c r="B71" s="18" t="s">
        <v>97</v>
      </c>
      <c r="C71" s="5"/>
      <c r="D71" s="9"/>
      <c r="E71" s="78"/>
      <c r="F71" s="78"/>
      <c r="G71" s="78"/>
      <c r="H71" s="78"/>
      <c r="I71" s="5"/>
    </row>
    <row r="72" spans="1:9" x14ac:dyDescent="0.2">
      <c r="A72" s="5"/>
      <c r="B72" s="18" t="s">
        <v>98</v>
      </c>
      <c r="C72" s="5"/>
      <c r="D72" s="9"/>
      <c r="E72" s="78"/>
      <c r="F72" s="78"/>
      <c r="G72" s="78"/>
      <c r="H72" s="78"/>
      <c r="I72" s="5"/>
    </row>
    <row r="73" spans="1:9" x14ac:dyDescent="0.2">
      <c r="A73" s="5"/>
      <c r="B73" s="18" t="s">
        <v>99</v>
      </c>
      <c r="C73" s="5"/>
      <c r="D73" s="9"/>
      <c r="E73" s="78"/>
      <c r="F73" s="78"/>
      <c r="G73" s="78"/>
      <c r="H73" s="78"/>
      <c r="I73" s="5"/>
    </row>
    <row r="74" spans="1:9" x14ac:dyDescent="0.2">
      <c r="B74" s="18" t="s">
        <v>100</v>
      </c>
      <c r="C74" s="5"/>
      <c r="D74" s="9"/>
      <c r="E74" s="78"/>
      <c r="F74" s="78"/>
      <c r="G74" s="78"/>
      <c r="H74" s="78"/>
    </row>
    <row r="75" spans="1:9" x14ac:dyDescent="0.2">
      <c r="B75" s="18" t="s">
        <v>101</v>
      </c>
      <c r="C75" s="5"/>
      <c r="D75" s="9"/>
      <c r="E75" s="78"/>
      <c r="F75" s="78"/>
      <c r="G75" s="78"/>
      <c r="H75" s="78"/>
    </row>
    <row r="76" spans="1:9" x14ac:dyDescent="0.2">
      <c r="B76" s="18" t="s">
        <v>102</v>
      </c>
      <c r="C76" s="5"/>
      <c r="D76" s="9"/>
      <c r="E76" s="78"/>
      <c r="F76" s="78"/>
      <c r="G76" s="78"/>
      <c r="H76" s="78"/>
    </row>
    <row r="77" spans="1:9" x14ac:dyDescent="0.2">
      <c r="B77" s="18" t="s">
        <v>103</v>
      </c>
      <c r="C77" s="5"/>
      <c r="D77" s="9"/>
      <c r="E77" s="78"/>
      <c r="F77" s="78"/>
      <c r="G77" s="78"/>
      <c r="H77" s="78"/>
    </row>
    <row r="78" spans="1:9" x14ac:dyDescent="0.2">
      <c r="B78" s="18" t="s">
        <v>104</v>
      </c>
      <c r="C78" s="5"/>
      <c r="D78" s="9"/>
      <c r="E78" s="78"/>
      <c r="F78" s="78"/>
      <c r="G78" s="78"/>
      <c r="H78" s="78"/>
    </row>
    <row r="79" spans="1:9" x14ac:dyDescent="0.2">
      <c r="B79" s="18" t="s">
        <v>105</v>
      </c>
      <c r="C79" s="5"/>
      <c r="D79" s="9"/>
      <c r="E79" s="78"/>
      <c r="F79" s="78"/>
      <c r="G79" s="78"/>
      <c r="H79" s="78"/>
    </row>
    <row r="80" spans="1:9" x14ac:dyDescent="0.2">
      <c r="B80" s="18" t="s">
        <v>106</v>
      </c>
      <c r="C80" s="5"/>
      <c r="D80" s="9"/>
      <c r="E80" s="78"/>
      <c r="F80" s="78"/>
      <c r="G80" s="78"/>
      <c r="H80" s="78"/>
    </row>
    <row r="81" spans="2:8" x14ac:dyDescent="0.2">
      <c r="B81" s="18" t="s">
        <v>107</v>
      </c>
      <c r="C81" s="5"/>
      <c r="D81" s="9"/>
      <c r="E81" s="78"/>
      <c r="F81" s="78"/>
      <c r="G81" s="78"/>
      <c r="H81" s="78"/>
    </row>
    <row r="82" spans="2:8" x14ac:dyDescent="0.2">
      <c r="B82" s="18" t="s">
        <v>108</v>
      </c>
      <c r="C82" s="5"/>
      <c r="D82" s="9"/>
      <c r="E82" s="78"/>
      <c r="F82" s="78"/>
      <c r="G82" s="78"/>
      <c r="H82" s="78"/>
    </row>
    <row r="83" spans="2:8" x14ac:dyDescent="0.2">
      <c r="B83" s="18" t="s">
        <v>109</v>
      </c>
      <c r="C83" s="5"/>
      <c r="D83" s="9"/>
      <c r="E83" s="78"/>
      <c r="F83" s="78"/>
      <c r="G83" s="78"/>
      <c r="H83" s="78"/>
    </row>
    <row r="84" spans="2:8" x14ac:dyDescent="0.2">
      <c r="B84" s="18" t="s">
        <v>110</v>
      </c>
      <c r="C84" s="5"/>
      <c r="D84" s="9"/>
      <c r="E84" s="78"/>
      <c r="F84" s="78"/>
      <c r="G84" s="78"/>
      <c r="H84" s="78"/>
    </row>
    <row r="85" spans="2:8" x14ac:dyDescent="0.2">
      <c r="B85" s="18" t="s">
        <v>111</v>
      </c>
      <c r="C85" s="5"/>
      <c r="D85" s="9"/>
      <c r="E85" s="78"/>
      <c r="F85" s="78"/>
      <c r="G85" s="78"/>
      <c r="H85" s="78"/>
    </row>
    <row r="86" spans="2:8" x14ac:dyDescent="0.2">
      <c r="B86" s="18" t="s">
        <v>112</v>
      </c>
      <c r="C86" s="5"/>
      <c r="D86" s="9"/>
      <c r="E86" s="78"/>
      <c r="F86" s="78"/>
      <c r="G86" s="78"/>
      <c r="H86" s="78"/>
    </row>
    <row r="87" spans="2:8" x14ac:dyDescent="0.2">
      <c r="B87" s="18" t="s">
        <v>113</v>
      </c>
      <c r="C87" s="5"/>
      <c r="D87" s="9"/>
      <c r="E87" s="78"/>
      <c r="F87" s="78"/>
      <c r="G87" s="78"/>
      <c r="H87" s="78"/>
    </row>
    <row r="88" spans="2:8" x14ac:dyDescent="0.2">
      <c r="B88" s="18" t="s">
        <v>114</v>
      </c>
      <c r="C88" s="5"/>
      <c r="D88" s="9"/>
      <c r="E88" s="78"/>
      <c r="F88" s="78"/>
      <c r="G88" s="78"/>
      <c r="H88" s="78"/>
    </row>
    <row r="89" spans="2:8" x14ac:dyDescent="0.2">
      <c r="B89" s="18" t="s">
        <v>115</v>
      </c>
      <c r="C89" s="5"/>
      <c r="D89" s="9"/>
      <c r="E89" s="78"/>
      <c r="F89" s="78"/>
      <c r="G89" s="78"/>
      <c r="H89" s="78"/>
    </row>
    <row r="90" spans="2:8" x14ac:dyDescent="0.2">
      <c r="B90" s="18" t="s">
        <v>116</v>
      </c>
      <c r="C90" s="5"/>
      <c r="D90" s="9"/>
      <c r="E90" s="78"/>
      <c r="F90" s="78"/>
      <c r="G90" s="78"/>
      <c r="H90" s="78"/>
    </row>
    <row r="91" spans="2:8" x14ac:dyDescent="0.2">
      <c r="B91" s="18" t="s">
        <v>117</v>
      </c>
      <c r="C91" s="5"/>
      <c r="D91" s="9"/>
      <c r="E91" s="78"/>
      <c r="F91" s="78"/>
      <c r="G91" s="78"/>
      <c r="H91" s="78"/>
    </row>
    <row r="92" spans="2:8" x14ac:dyDescent="0.2">
      <c r="B92" s="18" t="s">
        <v>118</v>
      </c>
      <c r="C92" s="5"/>
      <c r="D92" s="9"/>
      <c r="E92" s="78"/>
      <c r="F92" s="78"/>
      <c r="G92" s="78"/>
      <c r="H92" s="78"/>
    </row>
    <row r="93" spans="2:8" x14ac:dyDescent="0.2">
      <c r="B93" s="18" t="s">
        <v>119</v>
      </c>
      <c r="C93" s="5"/>
      <c r="D93" s="9"/>
      <c r="E93" s="78"/>
      <c r="F93" s="78"/>
      <c r="G93" s="78"/>
      <c r="H93" s="78"/>
    </row>
    <row r="94" spans="2:8" x14ac:dyDescent="0.2">
      <c r="B94" s="18" t="s">
        <v>120</v>
      </c>
      <c r="C94" s="5"/>
      <c r="D94" s="9"/>
      <c r="E94" s="78"/>
      <c r="F94" s="78"/>
      <c r="G94" s="78"/>
      <c r="H94" s="78"/>
    </row>
    <row r="95" spans="2:8" x14ac:dyDescent="0.2">
      <c r="B95" s="18" t="s">
        <v>121</v>
      </c>
      <c r="C95" s="5"/>
      <c r="D95" s="9"/>
      <c r="E95" s="78"/>
      <c r="F95" s="78"/>
      <c r="G95" s="78"/>
      <c r="H95" s="78"/>
    </row>
    <row r="96" spans="2:8" x14ac:dyDescent="0.2">
      <c r="B96" s="18" t="s">
        <v>122</v>
      </c>
      <c r="C96" s="5"/>
      <c r="D96" s="9"/>
      <c r="E96" s="78"/>
      <c r="F96" s="78"/>
      <c r="G96" s="78"/>
      <c r="H96" s="78"/>
    </row>
    <row r="97" spans="2:8" x14ac:dyDescent="0.2">
      <c r="B97" s="18" t="s">
        <v>123</v>
      </c>
      <c r="C97" s="5"/>
      <c r="D97" s="9"/>
      <c r="E97" s="78"/>
      <c r="F97" s="78"/>
      <c r="G97" s="78"/>
      <c r="H97" s="78"/>
    </row>
    <row r="98" spans="2:8" x14ac:dyDescent="0.2">
      <c r="B98" s="18" t="s">
        <v>124</v>
      </c>
      <c r="C98" s="5"/>
      <c r="D98" s="9"/>
      <c r="E98" s="78"/>
      <c r="F98" s="78"/>
      <c r="G98" s="78"/>
      <c r="H98" s="78"/>
    </row>
    <row r="99" spans="2:8" x14ac:dyDescent="0.2">
      <c r="B99" s="18" t="s">
        <v>125</v>
      </c>
      <c r="C99" s="5"/>
      <c r="D99" s="9"/>
      <c r="E99" s="78"/>
      <c r="F99" s="78"/>
      <c r="G99" s="78"/>
      <c r="H99" s="78"/>
    </row>
    <row r="100" spans="2:8" x14ac:dyDescent="0.2">
      <c r="B100" s="18" t="s">
        <v>126</v>
      </c>
      <c r="C100" s="5"/>
      <c r="D100" s="9"/>
      <c r="E100" s="78"/>
      <c r="F100" s="78"/>
      <c r="G100" s="78"/>
      <c r="H100" s="78"/>
    </row>
    <row r="101" spans="2:8" x14ac:dyDescent="0.2">
      <c r="B101" s="18" t="s">
        <v>127</v>
      </c>
      <c r="C101" s="5"/>
      <c r="D101" s="9"/>
      <c r="E101" s="78"/>
      <c r="F101" s="78"/>
      <c r="G101" s="78"/>
      <c r="H101" s="78"/>
    </row>
    <row r="102" spans="2:8" x14ac:dyDescent="0.2">
      <c r="B102" s="18" t="s">
        <v>128</v>
      </c>
      <c r="C102" s="5"/>
      <c r="D102" s="9"/>
      <c r="E102" s="78"/>
      <c r="F102" s="78"/>
      <c r="G102" s="78"/>
      <c r="H102" s="78"/>
    </row>
    <row r="103" spans="2:8" x14ac:dyDescent="0.2">
      <c r="B103" s="18" t="s">
        <v>129</v>
      </c>
      <c r="C103" s="5"/>
      <c r="D103" s="9"/>
      <c r="E103" s="78"/>
      <c r="F103" s="78"/>
      <c r="G103" s="78"/>
      <c r="H103" s="78"/>
    </row>
    <row r="104" spans="2:8" x14ac:dyDescent="0.2">
      <c r="B104" s="18" t="s">
        <v>130</v>
      </c>
      <c r="C104" s="5"/>
      <c r="D104" s="9"/>
      <c r="E104" s="78"/>
      <c r="F104" s="78"/>
      <c r="G104" s="78"/>
      <c r="H104" s="78"/>
    </row>
    <row r="105" spans="2:8" x14ac:dyDescent="0.2">
      <c r="B105" s="18" t="s">
        <v>131</v>
      </c>
      <c r="C105" s="5"/>
      <c r="D105" s="9"/>
      <c r="E105" s="78"/>
      <c r="F105" s="78"/>
      <c r="G105" s="78"/>
      <c r="H105" s="78"/>
    </row>
    <row r="106" spans="2:8" x14ac:dyDescent="0.2">
      <c r="B106" s="18" t="s">
        <v>132</v>
      </c>
      <c r="C106" s="5"/>
      <c r="D106" s="9"/>
      <c r="E106" s="78"/>
      <c r="F106" s="78"/>
      <c r="G106" s="78"/>
      <c r="H106" s="78"/>
    </row>
    <row r="107" spans="2:8" x14ac:dyDescent="0.2">
      <c r="B107" s="18" t="s">
        <v>133</v>
      </c>
      <c r="C107" s="5"/>
      <c r="D107" s="9"/>
      <c r="E107" s="78"/>
      <c r="F107" s="78"/>
      <c r="G107" s="78"/>
      <c r="H107" s="78"/>
    </row>
    <row r="108" spans="2:8" x14ac:dyDescent="0.2">
      <c r="B108" s="18" t="s">
        <v>134</v>
      </c>
      <c r="C108" s="5"/>
      <c r="D108" s="9"/>
      <c r="E108" s="78"/>
      <c r="F108" s="78"/>
      <c r="G108" s="78"/>
      <c r="H108" s="78"/>
    </row>
    <row r="109" spans="2:8" x14ac:dyDescent="0.2">
      <c r="B109" s="18" t="s">
        <v>135</v>
      </c>
      <c r="C109" s="5"/>
      <c r="D109" s="9"/>
      <c r="E109" s="78"/>
      <c r="F109" s="78"/>
      <c r="G109" s="78"/>
      <c r="H109" s="78"/>
    </row>
    <row r="110" spans="2:8" x14ac:dyDescent="0.2">
      <c r="B110" s="18" t="s">
        <v>136</v>
      </c>
      <c r="C110" s="5"/>
      <c r="D110" s="9"/>
      <c r="E110" s="78"/>
      <c r="F110" s="78"/>
      <c r="G110" s="78"/>
      <c r="H110" s="78"/>
    </row>
    <row r="111" spans="2:8" x14ac:dyDescent="0.2">
      <c r="B111" s="18" t="s">
        <v>137</v>
      </c>
      <c r="C111" s="5"/>
      <c r="D111" s="9"/>
      <c r="E111" s="78"/>
      <c r="F111" s="78"/>
      <c r="G111" s="78"/>
      <c r="H111" s="78"/>
    </row>
    <row r="112" spans="2:8" x14ac:dyDescent="0.2">
      <c r="B112" s="18" t="s">
        <v>138</v>
      </c>
      <c r="C112" s="5"/>
      <c r="D112" s="9"/>
      <c r="E112" s="78"/>
      <c r="F112" s="78"/>
      <c r="G112" s="78"/>
      <c r="H112" s="78"/>
    </row>
    <row r="113" spans="2:8" x14ac:dyDescent="0.2">
      <c r="B113" s="18" t="s">
        <v>139</v>
      </c>
      <c r="C113" s="5"/>
      <c r="D113" s="9"/>
      <c r="E113" s="78"/>
      <c r="F113" s="78"/>
      <c r="G113" s="78"/>
      <c r="H113" s="78"/>
    </row>
    <row r="114" spans="2:8" x14ac:dyDescent="0.2">
      <c r="B114" s="18" t="s">
        <v>140</v>
      </c>
      <c r="C114" s="5"/>
      <c r="D114" s="9"/>
      <c r="E114" s="78"/>
      <c r="F114" s="78"/>
      <c r="G114" s="78"/>
      <c r="H114" s="78"/>
    </row>
    <row r="115" spans="2:8" x14ac:dyDescent="0.2">
      <c r="B115" s="18" t="s">
        <v>141</v>
      </c>
      <c r="C115" s="5"/>
      <c r="D115" s="9"/>
      <c r="E115" s="78"/>
      <c r="F115" s="78"/>
      <c r="G115" s="78"/>
      <c r="H115" s="78"/>
    </row>
    <row r="116" spans="2:8" x14ac:dyDescent="0.2">
      <c r="B116" s="18" t="s">
        <v>142</v>
      </c>
      <c r="C116" s="5"/>
      <c r="D116" s="9"/>
      <c r="E116" s="78"/>
      <c r="F116" s="78"/>
      <c r="G116" s="78"/>
      <c r="H116" s="78"/>
    </row>
    <row r="117" spans="2:8" x14ac:dyDescent="0.2">
      <c r="B117" s="18" t="s">
        <v>143</v>
      </c>
      <c r="C117" s="5"/>
      <c r="D117" s="9"/>
      <c r="E117" s="78"/>
      <c r="F117" s="78"/>
      <c r="G117" s="78"/>
      <c r="H117" s="78"/>
    </row>
    <row r="118" spans="2:8" x14ac:dyDescent="0.2">
      <c r="B118" s="18" t="s">
        <v>144</v>
      </c>
      <c r="C118" s="5"/>
      <c r="D118" s="9"/>
      <c r="E118" s="78"/>
      <c r="F118" s="78"/>
      <c r="G118" s="78"/>
      <c r="H118" s="78"/>
    </row>
    <row r="119" spans="2:8" x14ac:dyDescent="0.2">
      <c r="B119" s="18" t="s">
        <v>145</v>
      </c>
      <c r="C119" s="5"/>
      <c r="D119" s="9"/>
      <c r="E119" s="78"/>
      <c r="F119" s="78"/>
      <c r="G119" s="78"/>
      <c r="H119" s="78"/>
    </row>
    <row r="120" spans="2:8" x14ac:dyDescent="0.2">
      <c r="B120" s="18" t="s">
        <v>146</v>
      </c>
      <c r="C120" s="5"/>
      <c r="D120" s="9"/>
      <c r="E120" s="78"/>
      <c r="F120" s="78"/>
      <c r="G120" s="78"/>
      <c r="H120" s="78"/>
    </row>
    <row r="121" spans="2:8" x14ac:dyDescent="0.2">
      <c r="B121" s="18" t="s">
        <v>147</v>
      </c>
      <c r="C121" s="5"/>
      <c r="D121" s="9"/>
      <c r="E121" s="78"/>
      <c r="F121" s="78"/>
      <c r="G121" s="78"/>
      <c r="H121" s="78"/>
    </row>
    <row r="122" spans="2:8" x14ac:dyDescent="0.2">
      <c r="B122" s="18" t="s">
        <v>148</v>
      </c>
      <c r="C122" s="5"/>
      <c r="D122" s="9"/>
      <c r="E122" s="78"/>
      <c r="F122" s="78"/>
      <c r="G122" s="78"/>
      <c r="H122" s="78"/>
    </row>
    <row r="123" spans="2:8" x14ac:dyDescent="0.2">
      <c r="B123" s="18" t="s">
        <v>149</v>
      </c>
      <c r="C123" s="5"/>
      <c r="D123" s="9"/>
      <c r="E123" s="78"/>
      <c r="F123" s="78"/>
      <c r="G123" s="78"/>
      <c r="H123" s="78"/>
    </row>
    <row r="124" spans="2:8" x14ac:dyDescent="0.2">
      <c r="B124" s="18" t="s">
        <v>150</v>
      </c>
      <c r="C124" s="5"/>
      <c r="D124" s="9"/>
      <c r="E124" s="78"/>
      <c r="F124" s="78"/>
      <c r="G124" s="78"/>
      <c r="H124" s="78"/>
    </row>
    <row r="125" spans="2:8" x14ac:dyDescent="0.2">
      <c r="B125" s="18" t="s">
        <v>151</v>
      </c>
      <c r="C125" s="5"/>
      <c r="D125" s="9"/>
      <c r="E125" s="78"/>
      <c r="F125" s="78"/>
      <c r="G125" s="78"/>
      <c r="H125" s="78"/>
    </row>
    <row r="126" spans="2:8" x14ac:dyDescent="0.2">
      <c r="B126" s="18" t="s">
        <v>152</v>
      </c>
      <c r="C126" s="5"/>
      <c r="D126" s="9"/>
      <c r="E126" s="78"/>
      <c r="F126" s="78"/>
      <c r="G126" s="78"/>
      <c r="H126" s="78"/>
    </row>
    <row r="127" spans="2:8" x14ac:dyDescent="0.2">
      <c r="B127" s="18" t="s">
        <v>153</v>
      </c>
      <c r="C127" s="5"/>
      <c r="D127" s="9"/>
      <c r="E127" s="78"/>
      <c r="F127" s="78"/>
      <c r="G127" s="78"/>
      <c r="H127" s="78"/>
    </row>
    <row r="128" spans="2:8" x14ac:dyDescent="0.2">
      <c r="B128" s="18" t="s">
        <v>154</v>
      </c>
      <c r="C128" s="5"/>
      <c r="D128" s="9"/>
      <c r="E128" s="78"/>
      <c r="F128" s="78"/>
      <c r="G128" s="78"/>
      <c r="H128" s="78"/>
    </row>
    <row r="129" spans="2:8" x14ac:dyDescent="0.2">
      <c r="B129" s="18" t="s">
        <v>155</v>
      </c>
      <c r="C129" s="5"/>
      <c r="D129" s="9"/>
      <c r="E129" s="78"/>
      <c r="F129" s="78"/>
      <c r="G129" s="78"/>
      <c r="H129" s="78"/>
    </row>
    <row r="130" spans="2:8" x14ac:dyDescent="0.2">
      <c r="B130" s="18" t="s">
        <v>156</v>
      </c>
      <c r="C130" s="5"/>
      <c r="D130" s="9"/>
      <c r="E130" s="78"/>
      <c r="F130" s="78"/>
      <c r="G130" s="78"/>
      <c r="H130" s="78"/>
    </row>
    <row r="131" spans="2:8" x14ac:dyDescent="0.2">
      <c r="B131" s="18" t="s">
        <v>157</v>
      </c>
      <c r="C131" s="5"/>
      <c r="D131" s="9"/>
      <c r="E131" s="78"/>
      <c r="F131" s="78"/>
      <c r="G131" s="78"/>
      <c r="H131" s="78"/>
    </row>
    <row r="132" spans="2:8" x14ac:dyDescent="0.2">
      <c r="B132" s="18" t="s">
        <v>158</v>
      </c>
      <c r="C132" s="5"/>
      <c r="D132" s="9"/>
      <c r="E132" s="78"/>
      <c r="F132" s="78"/>
      <c r="G132" s="78"/>
      <c r="H132" s="78"/>
    </row>
    <row r="133" spans="2:8" x14ac:dyDescent="0.2">
      <c r="B133" s="18" t="s">
        <v>159</v>
      </c>
      <c r="C133" s="5"/>
      <c r="D133" s="9"/>
      <c r="E133" s="78"/>
      <c r="F133" s="78"/>
      <c r="G133" s="78"/>
      <c r="H133" s="78"/>
    </row>
    <row r="134" spans="2:8" x14ac:dyDescent="0.2">
      <c r="B134" s="18" t="s">
        <v>160</v>
      </c>
      <c r="C134" s="5"/>
      <c r="D134" s="9"/>
      <c r="E134" s="78"/>
      <c r="F134" s="78"/>
      <c r="G134" s="78"/>
      <c r="H134" s="78"/>
    </row>
    <row r="135" spans="2:8" x14ac:dyDescent="0.2">
      <c r="B135" s="18" t="s">
        <v>161</v>
      </c>
      <c r="C135" s="5"/>
      <c r="D135" s="9"/>
      <c r="E135" s="78"/>
      <c r="F135" s="78"/>
      <c r="G135" s="78"/>
      <c r="H135" s="78"/>
    </row>
    <row r="136" spans="2:8" x14ac:dyDescent="0.2">
      <c r="B136" s="18" t="s">
        <v>162</v>
      </c>
      <c r="C136" s="5"/>
      <c r="D136" s="9"/>
      <c r="E136" s="78"/>
      <c r="F136" s="78"/>
      <c r="G136" s="78"/>
      <c r="H136" s="78"/>
    </row>
    <row r="137" spans="2:8" x14ac:dyDescent="0.2">
      <c r="B137" s="18" t="s">
        <v>163</v>
      </c>
      <c r="C137" s="5"/>
      <c r="D137" s="9"/>
      <c r="E137" s="78"/>
      <c r="F137" s="78"/>
      <c r="G137" s="78"/>
      <c r="H137" s="78"/>
    </row>
    <row r="138" spans="2:8" x14ac:dyDescent="0.2">
      <c r="B138" s="18" t="s">
        <v>164</v>
      </c>
      <c r="C138" s="5"/>
      <c r="D138" s="9"/>
      <c r="E138" s="78"/>
      <c r="F138" s="78"/>
      <c r="G138" s="78"/>
      <c r="H138" s="78"/>
    </row>
    <row r="139" spans="2:8" x14ac:dyDescent="0.2">
      <c r="B139" s="18" t="s">
        <v>165</v>
      </c>
      <c r="C139" s="5"/>
      <c r="D139" s="9"/>
      <c r="E139" s="78"/>
      <c r="F139" s="78"/>
      <c r="G139" s="78"/>
      <c r="H139" s="78"/>
    </row>
    <row r="140" spans="2:8" x14ac:dyDescent="0.2">
      <c r="B140" s="18" t="s">
        <v>166</v>
      </c>
      <c r="C140" s="5"/>
      <c r="D140" s="9"/>
      <c r="E140" s="78"/>
      <c r="F140" s="78"/>
      <c r="G140" s="78"/>
      <c r="H140" s="78"/>
    </row>
    <row r="141" spans="2:8" x14ac:dyDescent="0.2">
      <c r="B141" s="18" t="s">
        <v>167</v>
      </c>
      <c r="C141" s="5"/>
      <c r="D141" s="9"/>
      <c r="E141" s="78"/>
      <c r="F141" s="78"/>
      <c r="G141" s="78"/>
      <c r="H141" s="78"/>
    </row>
    <row r="142" spans="2:8" x14ac:dyDescent="0.2">
      <c r="B142" s="18" t="s">
        <v>168</v>
      </c>
      <c r="C142" s="5"/>
      <c r="D142" s="9"/>
      <c r="E142" s="78"/>
      <c r="F142" s="78"/>
      <c r="G142" s="78"/>
      <c r="H142" s="78"/>
    </row>
    <row r="143" spans="2:8" x14ac:dyDescent="0.2">
      <c r="B143" s="18" t="s">
        <v>169</v>
      </c>
      <c r="C143" s="5"/>
      <c r="D143" s="9"/>
      <c r="E143" s="78"/>
      <c r="F143" s="78"/>
      <c r="G143" s="78"/>
      <c r="H143" s="78"/>
    </row>
    <row r="144" spans="2:8" x14ac:dyDescent="0.2">
      <c r="B144" s="18" t="s">
        <v>170</v>
      </c>
      <c r="C144" s="5"/>
      <c r="D144" s="9"/>
      <c r="E144" s="78"/>
      <c r="F144" s="78"/>
      <c r="G144" s="78"/>
      <c r="H144" s="78"/>
    </row>
    <row r="145" spans="2:8" x14ac:dyDescent="0.2">
      <c r="B145" s="18" t="s">
        <v>171</v>
      </c>
      <c r="C145" s="5"/>
      <c r="D145" s="9"/>
      <c r="E145" s="78"/>
      <c r="F145" s="78"/>
      <c r="G145" s="78"/>
      <c r="H145" s="78"/>
    </row>
    <row r="146" spans="2:8" x14ac:dyDescent="0.2">
      <c r="B146" s="18" t="s">
        <v>172</v>
      </c>
      <c r="C146" s="5"/>
      <c r="D146" s="9"/>
      <c r="E146" s="78"/>
      <c r="F146" s="78"/>
      <c r="G146" s="78"/>
      <c r="H146" s="78"/>
    </row>
    <row r="147" spans="2:8" x14ac:dyDescent="0.2">
      <c r="B147" s="18" t="s">
        <v>173</v>
      </c>
      <c r="C147" s="5"/>
      <c r="D147" s="9"/>
      <c r="E147" s="78"/>
      <c r="F147" s="78"/>
      <c r="G147" s="78"/>
      <c r="H147" s="78"/>
    </row>
    <row r="148" spans="2:8" x14ac:dyDescent="0.2">
      <c r="B148" s="18" t="s">
        <v>174</v>
      </c>
      <c r="C148" s="5"/>
      <c r="D148" s="9"/>
      <c r="E148" s="78"/>
      <c r="F148" s="78"/>
      <c r="G148" s="78"/>
      <c r="H148" s="78"/>
    </row>
    <row r="149" spans="2:8" x14ac:dyDescent="0.2">
      <c r="B149" s="18" t="s">
        <v>175</v>
      </c>
      <c r="C149" s="5"/>
      <c r="D149" s="9"/>
      <c r="E149" s="78"/>
      <c r="F149" s="78"/>
      <c r="G149" s="78"/>
      <c r="H149" s="78"/>
    </row>
    <row r="150" spans="2:8" x14ac:dyDescent="0.2">
      <c r="B150" s="18" t="s">
        <v>176</v>
      </c>
      <c r="C150" s="5"/>
      <c r="D150" s="9"/>
      <c r="E150" s="78"/>
      <c r="F150" s="78"/>
      <c r="G150" s="78"/>
      <c r="H150" s="78"/>
    </row>
    <row r="151" spans="2:8" x14ac:dyDescent="0.2">
      <c r="B151" s="18" t="s">
        <v>177</v>
      </c>
      <c r="C151" s="5"/>
      <c r="D151" s="9"/>
      <c r="E151" s="78"/>
      <c r="F151" s="78"/>
      <c r="G151" s="78"/>
      <c r="H151" s="78"/>
    </row>
    <row r="152" spans="2:8" x14ac:dyDescent="0.2">
      <c r="B152" s="18" t="s">
        <v>178</v>
      </c>
      <c r="C152" s="5"/>
      <c r="D152" s="9"/>
      <c r="E152" s="78"/>
      <c r="F152" s="78"/>
      <c r="G152" s="78"/>
      <c r="H152" s="78"/>
    </row>
    <row r="153" spans="2:8" x14ac:dyDescent="0.2">
      <c r="B153" s="18" t="s">
        <v>179</v>
      </c>
      <c r="C153" s="5"/>
      <c r="D153" s="9"/>
      <c r="E153" s="78"/>
      <c r="F153" s="78"/>
      <c r="G153" s="78"/>
      <c r="H153" s="78"/>
    </row>
    <row r="154" spans="2:8" x14ac:dyDescent="0.2">
      <c r="B154" s="18" t="s">
        <v>180</v>
      </c>
      <c r="C154" s="5"/>
      <c r="D154" s="9"/>
      <c r="E154" s="78"/>
      <c r="F154" s="78"/>
      <c r="G154" s="78"/>
      <c r="H154" s="78"/>
    </row>
    <row r="155" spans="2:8" x14ac:dyDescent="0.2">
      <c r="B155" s="18" t="s">
        <v>181</v>
      </c>
      <c r="C155" s="5"/>
      <c r="D155" s="9"/>
      <c r="E155" s="78"/>
      <c r="F155" s="78"/>
      <c r="G155" s="78"/>
      <c r="H155" s="78"/>
    </row>
    <row r="156" spans="2:8" x14ac:dyDescent="0.2">
      <c r="B156" s="18" t="s">
        <v>182</v>
      </c>
      <c r="C156" s="5"/>
      <c r="D156" s="9"/>
      <c r="E156" s="78"/>
      <c r="F156" s="78"/>
      <c r="G156" s="78"/>
      <c r="H156" s="78"/>
    </row>
    <row r="157" spans="2:8" x14ac:dyDescent="0.2">
      <c r="B157" s="18" t="s">
        <v>183</v>
      </c>
      <c r="C157" s="5"/>
      <c r="D157" s="9"/>
      <c r="E157" s="78"/>
      <c r="F157" s="78"/>
      <c r="G157" s="78"/>
      <c r="H157" s="78"/>
    </row>
    <row r="158" spans="2:8" x14ac:dyDescent="0.2">
      <c r="B158" s="18" t="s">
        <v>184</v>
      </c>
      <c r="C158" s="5"/>
      <c r="D158" s="9"/>
      <c r="E158" s="78"/>
      <c r="F158" s="78"/>
      <c r="G158" s="78"/>
      <c r="H158" s="78"/>
    </row>
    <row r="159" spans="2:8" x14ac:dyDescent="0.2">
      <c r="B159" s="18" t="s">
        <v>185</v>
      </c>
      <c r="C159" s="5"/>
      <c r="D159" s="9"/>
      <c r="E159" s="78"/>
      <c r="F159" s="78"/>
      <c r="G159" s="78"/>
      <c r="H159" s="78"/>
    </row>
    <row r="160" spans="2:8" x14ac:dyDescent="0.2">
      <c r="B160" s="18" t="s">
        <v>186</v>
      </c>
      <c r="C160" s="5"/>
      <c r="D160" s="9"/>
      <c r="E160" s="78"/>
      <c r="F160" s="78"/>
      <c r="G160" s="78"/>
      <c r="H160" s="78"/>
    </row>
    <row r="161" spans="2:10" x14ac:dyDescent="0.2">
      <c r="B161" s="18" t="s">
        <v>187</v>
      </c>
      <c r="C161" s="5"/>
      <c r="D161" s="9"/>
      <c r="E161" s="78"/>
      <c r="F161" s="78"/>
      <c r="G161" s="78"/>
      <c r="H161" s="78"/>
    </row>
    <row r="162" spans="2:10" x14ac:dyDescent="0.2">
      <c r="B162" s="18" t="s">
        <v>188</v>
      </c>
      <c r="C162" s="5"/>
      <c r="D162" s="9"/>
      <c r="E162" s="78"/>
      <c r="F162" s="78"/>
      <c r="G162" s="78"/>
      <c r="H162" s="78"/>
    </row>
    <row r="163" spans="2:10" x14ac:dyDescent="0.2">
      <c r="B163" s="18" t="s">
        <v>189</v>
      </c>
      <c r="C163" s="5"/>
      <c r="D163" s="9"/>
      <c r="E163" s="78"/>
      <c r="F163" s="78"/>
      <c r="G163" s="78"/>
      <c r="H163" s="78"/>
    </row>
    <row r="164" spans="2:10" x14ac:dyDescent="0.2">
      <c r="B164" s="18" t="s">
        <v>190</v>
      </c>
      <c r="C164" s="5"/>
      <c r="D164" s="9"/>
      <c r="E164" s="78"/>
      <c r="F164" s="78"/>
      <c r="G164" s="78"/>
      <c r="H164" s="78"/>
    </row>
    <row r="165" spans="2:10" x14ac:dyDescent="0.2">
      <c r="B165" s="18" t="s">
        <v>191</v>
      </c>
      <c r="C165" s="5"/>
      <c r="D165" s="9"/>
      <c r="E165" s="78"/>
      <c r="F165" s="78"/>
      <c r="G165" s="78"/>
      <c r="H165" s="78"/>
    </row>
    <row r="166" spans="2:10" x14ac:dyDescent="0.2">
      <c r="B166" s="18" t="s">
        <v>192</v>
      </c>
      <c r="C166" s="5"/>
      <c r="D166" s="9"/>
      <c r="E166" s="78"/>
      <c r="F166" s="78"/>
      <c r="G166" s="78"/>
      <c r="H166" s="78"/>
    </row>
    <row r="167" spans="2:10" x14ac:dyDescent="0.2">
      <c r="B167" s="18" t="s">
        <v>193</v>
      </c>
      <c r="C167" s="5"/>
      <c r="D167" s="9"/>
      <c r="E167" s="78"/>
      <c r="F167" s="78"/>
      <c r="G167" s="78"/>
      <c r="H167" s="78"/>
    </row>
    <row r="168" spans="2:10" x14ac:dyDescent="0.2">
      <c r="B168" s="18" t="s">
        <v>194</v>
      </c>
      <c r="C168" s="5"/>
      <c r="D168" s="9"/>
      <c r="E168" s="78"/>
      <c r="F168" s="78"/>
      <c r="G168" s="78"/>
      <c r="H168" s="78"/>
    </row>
    <row r="169" spans="2:10" x14ac:dyDescent="0.2">
      <c r="B169" s="18" t="s">
        <v>195</v>
      </c>
      <c r="C169" s="5"/>
      <c r="D169" s="9"/>
      <c r="E169" s="78"/>
      <c r="F169" s="78"/>
      <c r="G169" s="78"/>
      <c r="H169" s="78"/>
    </row>
    <row r="170" spans="2:10" x14ac:dyDescent="0.2">
      <c r="B170" s="18" t="s">
        <v>196</v>
      </c>
      <c r="C170" s="5"/>
      <c r="D170" s="9"/>
      <c r="E170" s="78"/>
      <c r="F170" s="78"/>
      <c r="G170" s="78"/>
      <c r="H170" s="78"/>
    </row>
    <row r="171" spans="2:10" x14ac:dyDescent="0.2">
      <c r="B171" s="18" t="s">
        <v>197</v>
      </c>
      <c r="C171" s="5"/>
      <c r="D171" s="9"/>
      <c r="E171" s="78"/>
      <c r="F171" s="78"/>
      <c r="G171" s="78"/>
      <c r="H171" s="78"/>
    </row>
    <row r="172" spans="2:10" x14ac:dyDescent="0.2">
      <c r="B172" s="18" t="s">
        <v>198</v>
      </c>
      <c r="C172" s="5"/>
      <c r="D172" s="9"/>
      <c r="E172" s="78"/>
      <c r="F172" s="78"/>
      <c r="G172" s="78"/>
      <c r="H172" s="78"/>
    </row>
    <row r="173" spans="2:10" x14ac:dyDescent="0.2">
      <c r="B173" s="18" t="s">
        <v>199</v>
      </c>
      <c r="C173" s="5"/>
      <c r="D173" s="9"/>
      <c r="E173" s="78"/>
      <c r="F173" s="78"/>
      <c r="G173" s="78"/>
      <c r="H173" s="78"/>
    </row>
    <row r="174" spans="2:10" x14ac:dyDescent="0.2">
      <c r="B174" s="18" t="s">
        <v>200</v>
      </c>
      <c r="C174" s="5"/>
      <c r="D174" s="9"/>
      <c r="E174" s="78"/>
      <c r="F174" s="78"/>
      <c r="G174" s="78"/>
      <c r="H174" s="78"/>
    </row>
    <row r="175" spans="2:10" x14ac:dyDescent="0.2">
      <c r="B175" s="18" t="s">
        <v>201</v>
      </c>
      <c r="C175" s="5"/>
      <c r="D175" s="9"/>
      <c r="E175" s="78"/>
      <c r="F175" s="78"/>
      <c r="G175" s="78"/>
      <c r="H175" s="78"/>
    </row>
    <row r="176" spans="2:10" x14ac:dyDescent="0.2">
      <c r="B176" s="5"/>
      <c r="C176" s="5"/>
      <c r="D176" s="5"/>
      <c r="E176" s="5"/>
      <c r="F176" s="5"/>
      <c r="G176" s="5"/>
      <c r="H176" s="5"/>
      <c r="I176" s="5"/>
      <c r="J176" s="5"/>
    </row>
    <row r="177" spans="1:11" x14ac:dyDescent="0.2">
      <c r="A177" s="1" t="s">
        <v>28</v>
      </c>
      <c r="B177" s="2"/>
      <c r="C177" s="2"/>
      <c r="D177" s="2"/>
      <c r="E177" s="2"/>
      <c r="F177" s="2"/>
      <c r="G177" s="2"/>
      <c r="H177" s="2"/>
      <c r="I177" s="2"/>
      <c r="J177" s="2"/>
      <c r="K177" s="3"/>
    </row>
    <row r="178" spans="1:11" x14ac:dyDescent="0.2">
      <c r="B178" s="5"/>
      <c r="C178" s="5"/>
      <c r="D178" s="5"/>
      <c r="E178" s="5"/>
      <c r="F178" s="5"/>
      <c r="G178" s="5"/>
      <c r="H178" s="5"/>
      <c r="I178" s="5"/>
      <c r="J178" s="5"/>
    </row>
    <row r="179" spans="1:11" x14ac:dyDescent="0.2">
      <c r="A179" s="4" t="s">
        <v>27</v>
      </c>
      <c r="B179" s="5"/>
      <c r="C179" s="5"/>
      <c r="D179" s="5"/>
      <c r="E179" s="5"/>
      <c r="F179" s="5"/>
      <c r="G179" s="19" t="s">
        <v>208</v>
      </c>
      <c r="H179" s="19" t="s">
        <v>209</v>
      </c>
      <c r="I179" s="19" t="s">
        <v>210</v>
      </c>
      <c r="J179" s="19" t="s">
        <v>211</v>
      </c>
    </row>
    <row r="180" spans="1:11" x14ac:dyDescent="0.2">
      <c r="B180" s="5" t="s">
        <v>30</v>
      </c>
      <c r="C180" s="5"/>
      <c r="D180" s="5"/>
      <c r="E180" s="5"/>
      <c r="F180" s="5"/>
      <c r="G180" s="85">
        <v>0.4</v>
      </c>
      <c r="H180" s="85">
        <v>0.4</v>
      </c>
      <c r="I180" s="85">
        <v>0.4</v>
      </c>
      <c r="J180" s="85">
        <v>0.4</v>
      </c>
    </row>
    <row r="181" spans="1:11" x14ac:dyDescent="0.2">
      <c r="B181" s="5" t="s">
        <v>29</v>
      </c>
      <c r="C181" s="5"/>
      <c r="D181" s="5"/>
      <c r="E181" s="5"/>
      <c r="F181" s="5"/>
      <c r="G181" s="86">
        <v>2</v>
      </c>
      <c r="H181" s="86">
        <v>2</v>
      </c>
      <c r="I181" s="86">
        <v>2</v>
      </c>
      <c r="J181" s="86">
        <v>2</v>
      </c>
    </row>
    <row r="182" spans="1:11" x14ac:dyDescent="0.2">
      <c r="B182" s="5" t="s">
        <v>33</v>
      </c>
      <c r="C182" s="5"/>
      <c r="D182" s="5"/>
      <c r="E182" s="5"/>
      <c r="F182" s="5"/>
      <c r="G182" s="86"/>
      <c r="H182" s="86"/>
      <c r="I182" s="86"/>
      <c r="J182" s="86"/>
    </row>
    <row r="183" spans="1:11" x14ac:dyDescent="0.2">
      <c r="B183" s="5" t="s">
        <v>31</v>
      </c>
      <c r="C183" s="5"/>
      <c r="D183" s="5"/>
      <c r="E183" s="5"/>
      <c r="F183" s="5"/>
      <c r="G183" s="87">
        <v>15</v>
      </c>
      <c r="H183" s="87">
        <v>15</v>
      </c>
      <c r="I183" s="87">
        <v>15</v>
      </c>
      <c r="J183" s="87">
        <v>15</v>
      </c>
    </row>
    <row r="184" spans="1:11" x14ac:dyDescent="0.2">
      <c r="B184" s="5" t="s">
        <v>32</v>
      </c>
      <c r="C184" s="5"/>
      <c r="D184" s="5"/>
      <c r="E184" s="5"/>
      <c r="F184" s="5"/>
      <c r="G184" s="87">
        <v>10</v>
      </c>
      <c r="H184" s="87">
        <v>10</v>
      </c>
      <c r="I184" s="87">
        <v>10</v>
      </c>
      <c r="J184" s="87">
        <v>10</v>
      </c>
    </row>
    <row r="185" spans="1:11" x14ac:dyDescent="0.2">
      <c r="C185" s="5"/>
      <c r="D185" s="5"/>
      <c r="E185" s="5"/>
      <c r="F185" s="5"/>
      <c r="G185" s="5"/>
      <c r="H185" s="5"/>
      <c r="I185" s="5"/>
      <c r="J185" s="5"/>
    </row>
    <row r="186" spans="1:11" x14ac:dyDescent="0.2">
      <c r="A186" s="4" t="s">
        <v>34</v>
      </c>
      <c r="B186" s="5"/>
      <c r="C186" s="5"/>
      <c r="D186" s="5"/>
      <c r="E186" s="5"/>
      <c r="F186" s="5"/>
      <c r="G186" s="5"/>
      <c r="H186" s="5"/>
      <c r="I186" s="5"/>
      <c r="J186" s="5"/>
    </row>
    <row r="187" spans="1:11" x14ac:dyDescent="0.2">
      <c r="B187" s="5" t="s">
        <v>36</v>
      </c>
      <c r="C187" s="5"/>
      <c r="D187" s="5"/>
      <c r="E187" s="5"/>
      <c r="F187" s="5" t="s">
        <v>75</v>
      </c>
      <c r="G187" s="5"/>
      <c r="H187" s="5"/>
      <c r="I187" s="5"/>
      <c r="J187" s="5"/>
    </row>
    <row r="188" spans="1:11" x14ac:dyDescent="0.2">
      <c r="B188" s="5" t="s">
        <v>37</v>
      </c>
      <c r="C188" s="5"/>
      <c r="D188" s="5"/>
      <c r="E188" s="5"/>
      <c r="F188" s="5" t="s">
        <v>38</v>
      </c>
      <c r="G188" s="5"/>
      <c r="H188" s="5"/>
      <c r="I188" s="5"/>
      <c r="J188" s="5"/>
    </row>
    <row r="189" spans="1:11" x14ac:dyDescent="0.2">
      <c r="B189" s="5" t="s">
        <v>207</v>
      </c>
      <c r="C189" s="5"/>
      <c r="D189" s="5"/>
      <c r="E189" s="5"/>
      <c r="F189" s="5"/>
      <c r="G189" s="5"/>
      <c r="H189" s="5"/>
      <c r="I189" s="5"/>
      <c r="J189" s="5"/>
    </row>
    <row r="190" spans="1:11" x14ac:dyDescent="0.2">
      <c r="B190" s="5"/>
      <c r="C190" s="5"/>
      <c r="D190" s="5"/>
      <c r="E190" s="5"/>
      <c r="F190" s="5"/>
      <c r="G190" s="5"/>
      <c r="H190" s="5"/>
      <c r="I190" s="5"/>
      <c r="J190" s="5"/>
    </row>
    <row r="191" spans="1:11" x14ac:dyDescent="0.2">
      <c r="B191" s="7" t="s">
        <v>35</v>
      </c>
      <c r="C191" s="20" t="s">
        <v>4</v>
      </c>
      <c r="D191" s="20" t="s">
        <v>5</v>
      </c>
      <c r="E191" s="20" t="s">
        <v>6</v>
      </c>
      <c r="F191" s="20" t="s">
        <v>7</v>
      </c>
      <c r="G191" s="20" t="s">
        <v>19</v>
      </c>
      <c r="H191" s="21"/>
    </row>
    <row r="192" spans="1:11" x14ac:dyDescent="0.2">
      <c r="B192" s="88">
        <v>1</v>
      </c>
      <c r="C192" s="89">
        <v>10</v>
      </c>
      <c r="D192" s="89">
        <v>0.4</v>
      </c>
      <c r="E192" s="89">
        <v>0.1</v>
      </c>
      <c r="F192" s="89">
        <v>200</v>
      </c>
      <c r="G192" s="89"/>
    </row>
    <row r="193" spans="1:19" x14ac:dyDescent="0.2">
      <c r="B193" s="88">
        <v>2</v>
      </c>
      <c r="C193" s="89">
        <v>50</v>
      </c>
      <c r="D193" s="89">
        <v>0.4</v>
      </c>
      <c r="E193" s="89">
        <v>0.1</v>
      </c>
      <c r="F193" s="89">
        <v>200</v>
      </c>
      <c r="G193" s="89"/>
    </row>
    <row r="194" spans="1:19" x14ac:dyDescent="0.2">
      <c r="B194" s="88">
        <v>3</v>
      </c>
      <c r="C194" s="89">
        <v>180</v>
      </c>
      <c r="D194" s="89">
        <v>0.4</v>
      </c>
      <c r="E194" s="89">
        <v>0.1</v>
      </c>
      <c r="F194" s="89">
        <v>200</v>
      </c>
      <c r="G194" s="89"/>
    </row>
    <row r="195" spans="1:19" x14ac:dyDescent="0.2">
      <c r="B195" s="88">
        <v>4</v>
      </c>
      <c r="C195" s="89">
        <v>680</v>
      </c>
      <c r="D195" s="89">
        <v>0.4</v>
      </c>
      <c r="E195" s="89">
        <v>0.1</v>
      </c>
      <c r="F195" s="89">
        <v>200</v>
      </c>
      <c r="G195" s="89"/>
      <c r="Q195" s="5"/>
      <c r="R195" s="5"/>
      <c r="S195" s="5"/>
    </row>
    <row r="196" spans="1:19" x14ac:dyDescent="0.2">
      <c r="B196" s="88">
        <v>5</v>
      </c>
      <c r="C196" s="89">
        <v>1200</v>
      </c>
      <c r="D196" s="89">
        <v>0.4</v>
      </c>
      <c r="E196" s="89">
        <v>0.1</v>
      </c>
      <c r="F196" s="89">
        <v>200</v>
      </c>
      <c r="G196" s="89"/>
      <c r="L196" s="5"/>
      <c r="M196" s="5"/>
      <c r="N196" s="5"/>
      <c r="O196" s="5"/>
      <c r="P196" s="5"/>
    </row>
    <row r="197" spans="1:19" x14ac:dyDescent="0.2">
      <c r="B197" s="88">
        <v>6</v>
      </c>
      <c r="C197" s="89">
        <v>1800</v>
      </c>
      <c r="D197" s="89">
        <v>0.4</v>
      </c>
      <c r="E197" s="89">
        <v>0.2</v>
      </c>
      <c r="F197" s="89">
        <v>200</v>
      </c>
      <c r="G197" s="89"/>
    </row>
    <row r="198" spans="1:19" s="5" customFormat="1" x14ac:dyDescent="0.2">
      <c r="B198" s="22"/>
      <c r="C198" s="23"/>
      <c r="D198" s="23"/>
      <c r="E198" s="23"/>
      <c r="F198" s="23"/>
      <c r="G198" s="23"/>
      <c r="H198" s="23"/>
      <c r="I198" s="23"/>
      <c r="J198" s="23"/>
      <c r="L198" s="4"/>
      <c r="M198" s="4"/>
      <c r="N198" s="4"/>
      <c r="O198" s="4"/>
      <c r="P198" s="4"/>
      <c r="Q198" s="4"/>
      <c r="R198" s="4"/>
      <c r="S198" s="4"/>
    </row>
    <row r="199" spans="1:19" x14ac:dyDescent="0.2">
      <c r="A199" s="4" t="s">
        <v>39</v>
      </c>
      <c r="B199" s="5"/>
      <c r="C199" s="5"/>
      <c r="D199" s="5"/>
      <c r="E199" s="5"/>
      <c r="F199" s="5"/>
      <c r="G199" s="5"/>
      <c r="H199" s="5"/>
      <c r="I199" s="5"/>
      <c r="J199" s="5"/>
    </row>
    <row r="200" spans="1:19" x14ac:dyDescent="0.2">
      <c r="B200" s="5" t="s">
        <v>40</v>
      </c>
      <c r="C200" s="5"/>
      <c r="D200" s="5"/>
      <c r="E200" s="5" t="s">
        <v>41</v>
      </c>
      <c r="F200" s="5"/>
      <c r="G200" s="5"/>
      <c r="H200" s="5" t="s">
        <v>42</v>
      </c>
      <c r="I200" s="5"/>
      <c r="J200" s="5"/>
    </row>
    <row r="201" spans="1:19" x14ac:dyDescent="0.2">
      <c r="B201" s="5" t="s">
        <v>43</v>
      </c>
      <c r="C201" s="5"/>
      <c r="D201" s="5"/>
      <c r="E201" s="5" t="s">
        <v>44</v>
      </c>
      <c r="F201" s="5"/>
      <c r="G201" s="5"/>
      <c r="H201" s="5" t="s">
        <v>203</v>
      </c>
      <c r="I201" s="5"/>
      <c r="J201" s="5"/>
    </row>
    <row r="202" spans="1:19" x14ac:dyDescent="0.2">
      <c r="B202" s="5"/>
      <c r="C202" s="5"/>
      <c r="D202" s="5"/>
      <c r="E202" s="5"/>
      <c r="F202" s="5"/>
      <c r="G202" s="5"/>
      <c r="H202" s="5"/>
      <c r="I202" s="5"/>
      <c r="J202" s="5"/>
    </row>
    <row r="203" spans="1:19" x14ac:dyDescent="0.2">
      <c r="B203" s="7" t="s">
        <v>35</v>
      </c>
      <c r="C203" s="20" t="s">
        <v>4</v>
      </c>
      <c r="D203" s="20" t="s">
        <v>5</v>
      </c>
      <c r="E203" s="20" t="s">
        <v>6</v>
      </c>
      <c r="F203" s="20" t="s">
        <v>7</v>
      </c>
      <c r="G203" s="20" t="s">
        <v>19</v>
      </c>
      <c r="H203" s="20" t="s">
        <v>20</v>
      </c>
    </row>
    <row r="204" spans="1:19" x14ac:dyDescent="0.2">
      <c r="B204" s="88">
        <v>1</v>
      </c>
      <c r="C204" s="90">
        <v>10</v>
      </c>
      <c r="D204" s="90">
        <v>10</v>
      </c>
      <c r="E204" s="91" t="s">
        <v>294</v>
      </c>
      <c r="F204" s="90">
        <v>5</v>
      </c>
      <c r="G204" s="90">
        <v>1</v>
      </c>
      <c r="H204" s="89"/>
    </row>
    <row r="205" spans="1:19" x14ac:dyDescent="0.2">
      <c r="B205" s="88">
        <v>2</v>
      </c>
      <c r="C205" s="90">
        <v>50</v>
      </c>
      <c r="D205" s="90">
        <v>50</v>
      </c>
      <c r="E205" s="91" t="s">
        <v>294</v>
      </c>
      <c r="F205" s="90">
        <v>5</v>
      </c>
      <c r="G205" s="90">
        <v>1</v>
      </c>
      <c r="H205" s="89"/>
    </row>
    <row r="206" spans="1:19" x14ac:dyDescent="0.2">
      <c r="B206" s="88">
        <v>3</v>
      </c>
      <c r="C206" s="90">
        <v>180</v>
      </c>
      <c r="D206" s="90">
        <v>180</v>
      </c>
      <c r="E206" s="91" t="s">
        <v>294</v>
      </c>
      <c r="F206" s="90">
        <v>5</v>
      </c>
      <c r="G206" s="90">
        <v>1</v>
      </c>
      <c r="H206" s="89"/>
    </row>
    <row r="207" spans="1:19" x14ac:dyDescent="0.2">
      <c r="B207" s="88">
        <v>4</v>
      </c>
      <c r="C207" s="90">
        <v>680</v>
      </c>
      <c r="D207" s="90">
        <v>680</v>
      </c>
      <c r="E207" s="91" t="s">
        <v>294</v>
      </c>
      <c r="F207" s="90">
        <v>5</v>
      </c>
      <c r="G207" s="90">
        <v>1</v>
      </c>
      <c r="H207" s="89"/>
    </row>
    <row r="208" spans="1:19" x14ac:dyDescent="0.2">
      <c r="B208" s="88">
        <v>5</v>
      </c>
      <c r="C208" s="90">
        <v>1200</v>
      </c>
      <c r="D208" s="90">
        <v>1200</v>
      </c>
      <c r="E208" s="91" t="s">
        <v>294</v>
      </c>
      <c r="F208" s="90">
        <v>5</v>
      </c>
      <c r="G208" s="90">
        <v>1</v>
      </c>
      <c r="H208" s="89"/>
    </row>
    <row r="209" spans="2:8" x14ac:dyDescent="0.2">
      <c r="B209" s="88">
        <v>6</v>
      </c>
      <c r="C209" s="90">
        <v>1800</v>
      </c>
      <c r="D209" s="90">
        <v>1800</v>
      </c>
      <c r="E209" s="91" t="s">
        <v>294</v>
      </c>
      <c r="F209" s="90">
        <v>5</v>
      </c>
      <c r="G209" s="90">
        <v>1</v>
      </c>
      <c r="H209" s="89"/>
    </row>
    <row r="210" spans="2:8" x14ac:dyDescent="0.2">
      <c r="B210" s="88">
        <v>7</v>
      </c>
      <c r="C210" s="90">
        <v>10</v>
      </c>
      <c r="D210" s="90">
        <v>10</v>
      </c>
      <c r="E210" s="91" t="s">
        <v>293</v>
      </c>
      <c r="F210" s="90">
        <v>5</v>
      </c>
      <c r="G210" s="90">
        <v>5</v>
      </c>
      <c r="H210" s="89"/>
    </row>
    <row r="211" spans="2:8" x14ac:dyDescent="0.2">
      <c r="B211" s="88">
        <v>8</v>
      </c>
      <c r="C211" s="90">
        <v>50</v>
      </c>
      <c r="D211" s="90">
        <v>50</v>
      </c>
      <c r="E211" s="91" t="s">
        <v>293</v>
      </c>
      <c r="F211" s="90">
        <v>5</v>
      </c>
      <c r="G211" s="90">
        <v>5</v>
      </c>
      <c r="H211" s="89"/>
    </row>
    <row r="212" spans="2:8" x14ac:dyDescent="0.2">
      <c r="B212" s="88">
        <v>9</v>
      </c>
      <c r="C212" s="90">
        <v>180</v>
      </c>
      <c r="D212" s="90">
        <v>180</v>
      </c>
      <c r="E212" s="91" t="s">
        <v>293</v>
      </c>
      <c r="F212" s="90">
        <v>5</v>
      </c>
      <c r="G212" s="90">
        <v>5</v>
      </c>
      <c r="H212" s="89"/>
    </row>
    <row r="213" spans="2:8" x14ac:dyDescent="0.2">
      <c r="B213" s="88">
        <v>10</v>
      </c>
      <c r="C213" s="90">
        <v>680</v>
      </c>
      <c r="D213" s="90">
        <v>680</v>
      </c>
      <c r="E213" s="91" t="s">
        <v>293</v>
      </c>
      <c r="F213" s="90">
        <v>5</v>
      </c>
      <c r="G213" s="90">
        <v>5</v>
      </c>
      <c r="H213" s="89"/>
    </row>
    <row r="214" spans="2:8" x14ac:dyDescent="0.2">
      <c r="B214" s="88">
        <v>11</v>
      </c>
      <c r="C214" s="90">
        <v>1200</v>
      </c>
      <c r="D214" s="90">
        <v>1200</v>
      </c>
      <c r="E214" s="91" t="s">
        <v>293</v>
      </c>
      <c r="F214" s="90">
        <v>5</v>
      </c>
      <c r="G214" s="90">
        <v>5</v>
      </c>
      <c r="H214" s="89"/>
    </row>
    <row r="215" spans="2:8" x14ac:dyDescent="0.2">
      <c r="B215" s="88">
        <v>12</v>
      </c>
      <c r="C215" s="90">
        <v>1800</v>
      </c>
      <c r="D215" s="90">
        <v>1800</v>
      </c>
      <c r="E215" s="91" t="s">
        <v>293</v>
      </c>
      <c r="F215" s="90">
        <v>5</v>
      </c>
      <c r="G215" s="90">
        <v>5</v>
      </c>
      <c r="H215" s="89"/>
    </row>
    <row r="216" spans="2:8" x14ac:dyDescent="0.2">
      <c r="B216" s="88">
        <v>13</v>
      </c>
      <c r="C216" s="90">
        <v>10</v>
      </c>
      <c r="D216" s="90">
        <v>10</v>
      </c>
      <c r="E216" s="91" t="s">
        <v>295</v>
      </c>
      <c r="F216" s="90">
        <v>5</v>
      </c>
      <c r="G216" s="90">
        <v>1</v>
      </c>
      <c r="H216" s="89"/>
    </row>
    <row r="217" spans="2:8" x14ac:dyDescent="0.2">
      <c r="B217" s="88">
        <v>14</v>
      </c>
      <c r="C217" s="90">
        <v>50</v>
      </c>
      <c r="D217" s="90">
        <v>50</v>
      </c>
      <c r="E217" s="91" t="s">
        <v>295</v>
      </c>
      <c r="F217" s="90">
        <v>5</v>
      </c>
      <c r="G217" s="90">
        <v>1</v>
      </c>
      <c r="H217" s="89"/>
    </row>
    <row r="218" spans="2:8" x14ac:dyDescent="0.2">
      <c r="B218" s="88">
        <v>15</v>
      </c>
      <c r="C218" s="90">
        <v>180</v>
      </c>
      <c r="D218" s="90">
        <v>180</v>
      </c>
      <c r="E218" s="91" t="s">
        <v>295</v>
      </c>
      <c r="F218" s="90">
        <v>5</v>
      </c>
      <c r="G218" s="90">
        <v>1</v>
      </c>
      <c r="H218" s="89"/>
    </row>
    <row r="219" spans="2:8" x14ac:dyDescent="0.2">
      <c r="B219" s="88">
        <v>16</v>
      </c>
      <c r="C219" s="90">
        <v>680</v>
      </c>
      <c r="D219" s="90">
        <v>680</v>
      </c>
      <c r="E219" s="91" t="s">
        <v>295</v>
      </c>
      <c r="F219" s="90">
        <v>5</v>
      </c>
      <c r="G219" s="90">
        <v>1</v>
      </c>
      <c r="H219" s="89"/>
    </row>
    <row r="220" spans="2:8" x14ac:dyDescent="0.2">
      <c r="B220" s="88">
        <v>17</v>
      </c>
      <c r="C220" s="90">
        <v>1200</v>
      </c>
      <c r="D220" s="90">
        <v>1200</v>
      </c>
      <c r="E220" s="91" t="s">
        <v>295</v>
      </c>
      <c r="F220" s="90">
        <v>5</v>
      </c>
      <c r="G220" s="90">
        <v>1</v>
      </c>
      <c r="H220" s="89"/>
    </row>
    <row r="221" spans="2:8" x14ac:dyDescent="0.2">
      <c r="B221" s="88">
        <v>18</v>
      </c>
      <c r="C221" s="90">
        <v>1800</v>
      </c>
      <c r="D221" s="90">
        <v>1800</v>
      </c>
      <c r="E221" s="91" t="s">
        <v>295</v>
      </c>
      <c r="F221" s="90">
        <v>5</v>
      </c>
      <c r="G221" s="90">
        <v>1</v>
      </c>
      <c r="H221" s="89"/>
    </row>
    <row r="222" spans="2:8" x14ac:dyDescent="0.2">
      <c r="B222" s="88">
        <v>19</v>
      </c>
      <c r="C222" s="90">
        <v>10</v>
      </c>
      <c r="D222" s="90">
        <v>10</v>
      </c>
      <c r="E222" s="91" t="s">
        <v>297</v>
      </c>
      <c r="F222" s="90">
        <v>5</v>
      </c>
      <c r="G222" s="90">
        <v>5</v>
      </c>
      <c r="H222" s="89"/>
    </row>
    <row r="223" spans="2:8" x14ac:dyDescent="0.2">
      <c r="B223" s="88">
        <v>20</v>
      </c>
      <c r="C223" s="90">
        <v>50</v>
      </c>
      <c r="D223" s="90">
        <v>50</v>
      </c>
      <c r="E223" s="91" t="s">
        <v>297</v>
      </c>
      <c r="F223" s="90">
        <v>5</v>
      </c>
      <c r="G223" s="90">
        <v>5</v>
      </c>
      <c r="H223" s="89"/>
    </row>
    <row r="224" spans="2:8" x14ac:dyDescent="0.2">
      <c r="B224" s="88">
        <v>21</v>
      </c>
      <c r="C224" s="90">
        <v>180</v>
      </c>
      <c r="D224" s="90">
        <v>180</v>
      </c>
      <c r="E224" s="91" t="s">
        <v>297</v>
      </c>
      <c r="F224" s="90">
        <v>5</v>
      </c>
      <c r="G224" s="90">
        <v>5</v>
      </c>
      <c r="H224" s="89"/>
    </row>
    <row r="225" spans="2:8" x14ac:dyDescent="0.2">
      <c r="B225" s="88">
        <v>22</v>
      </c>
      <c r="C225" s="90">
        <v>680</v>
      </c>
      <c r="D225" s="90">
        <v>680</v>
      </c>
      <c r="E225" s="91" t="s">
        <v>297</v>
      </c>
      <c r="F225" s="90">
        <v>5</v>
      </c>
      <c r="G225" s="90">
        <v>5</v>
      </c>
      <c r="H225" s="89"/>
    </row>
    <row r="226" spans="2:8" x14ac:dyDescent="0.2">
      <c r="B226" s="88">
        <v>23</v>
      </c>
      <c r="C226" s="90">
        <v>1200</v>
      </c>
      <c r="D226" s="90">
        <v>1200</v>
      </c>
      <c r="E226" s="91" t="s">
        <v>297</v>
      </c>
      <c r="F226" s="90">
        <v>5</v>
      </c>
      <c r="G226" s="90">
        <v>5</v>
      </c>
      <c r="H226" s="89"/>
    </row>
    <row r="227" spans="2:8" x14ac:dyDescent="0.2">
      <c r="B227" s="88">
        <v>24</v>
      </c>
      <c r="C227" s="90">
        <v>1800</v>
      </c>
      <c r="D227" s="90">
        <v>1800</v>
      </c>
      <c r="E227" s="91" t="s">
        <v>297</v>
      </c>
      <c r="F227" s="90">
        <v>5</v>
      </c>
      <c r="G227" s="90">
        <v>5</v>
      </c>
      <c r="H227" s="89"/>
    </row>
  </sheetData>
  <pageMargins left="0.7" right="0.7" top="0.78740157499999996" bottom="0.78740157499999996" header="0.3" footer="0.3"/>
  <pageSetup paperSize="9" orientation="landscape" r:id="rId1"/>
  <headerFooter>
    <oddHeader xml:space="preserve">&amp;R&amp;8Cu-Generator Report, Seite   &amp;P von &amp;N </oddHeader>
    <oddFooter>&amp;L&amp;8Report generated by InfrEmltr.exe,  (C) Forschungsgesellschaft der FH-Kärnten mbH, 2014&amp;R&amp;8Datum: &amp;D, Uhrzeit: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Layout" zoomScaleNormal="100" workbookViewId="0">
      <selection activeCell="E68" sqref="E68"/>
    </sheetView>
  </sheetViews>
  <sheetFormatPr baseColWidth="10" defaultRowHeight="11.25" x14ac:dyDescent="0.2"/>
  <cols>
    <col min="1" max="16384" width="11.42578125" style="41"/>
  </cols>
  <sheetData>
    <row r="1" spans="1:11" x14ac:dyDescent="0.2">
      <c r="A1" s="1" t="s">
        <v>228</v>
      </c>
      <c r="B1" s="46"/>
      <c r="C1" s="45"/>
      <c r="D1" s="45"/>
      <c r="E1" s="45"/>
      <c r="F1" s="45"/>
      <c r="G1" s="45"/>
      <c r="H1" s="45"/>
      <c r="I1" s="45"/>
      <c r="J1" s="45"/>
      <c r="K1" s="44"/>
    </row>
    <row r="2" spans="1:1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">
      <c r="A3" s="1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4"/>
    </row>
    <row r="5" spans="1:11" x14ac:dyDescent="0.2">
      <c r="A5" s="1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4"/>
    </row>
    <row r="6" spans="1:11" x14ac:dyDescent="0.2">
      <c r="A6" s="73" t="s">
        <v>46</v>
      </c>
      <c r="C6" s="41" t="s">
        <v>305</v>
      </c>
      <c r="J6" s="33"/>
    </row>
    <row r="7" spans="1:11" x14ac:dyDescent="0.2">
      <c r="C7" s="41" t="s">
        <v>61</v>
      </c>
      <c r="J7" s="33"/>
    </row>
    <row r="8" spans="1:11" s="34" customFormat="1" x14ac:dyDescent="0.2">
      <c r="B8" s="35" t="s">
        <v>47</v>
      </c>
      <c r="C8" s="35"/>
      <c r="D8" s="36"/>
    </row>
    <row r="9" spans="1:11" x14ac:dyDescent="0.2">
      <c r="B9" s="41" t="s">
        <v>48</v>
      </c>
      <c r="C9" s="41" t="s">
        <v>49</v>
      </c>
      <c r="E9" s="85">
        <v>25</v>
      </c>
      <c r="F9" s="74" t="s">
        <v>62</v>
      </c>
      <c r="I9" s="33"/>
    </row>
    <row r="10" spans="1:11" x14ac:dyDescent="0.2">
      <c r="C10" s="33" t="s">
        <v>50</v>
      </c>
      <c r="E10" s="85">
        <v>60</v>
      </c>
      <c r="F10" s="74" t="s">
        <v>51</v>
      </c>
    </row>
    <row r="11" spans="1:11" x14ac:dyDescent="0.2">
      <c r="F11" s="74" t="s">
        <v>52</v>
      </c>
    </row>
    <row r="12" spans="1:11" x14ac:dyDescent="0.2">
      <c r="C12" s="41" t="s">
        <v>59</v>
      </c>
      <c r="E12" s="85">
        <v>700</v>
      </c>
      <c r="F12" s="74" t="s">
        <v>63</v>
      </c>
    </row>
    <row r="13" spans="1:11" x14ac:dyDescent="0.2">
      <c r="C13" s="41" t="s">
        <v>53</v>
      </c>
      <c r="E13" s="92" t="s">
        <v>229</v>
      </c>
      <c r="F13" s="74" t="s">
        <v>54</v>
      </c>
    </row>
    <row r="14" spans="1:11" x14ac:dyDescent="0.2">
      <c r="F14" s="74" t="s">
        <v>60</v>
      </c>
    </row>
    <row r="15" spans="1:11" x14ac:dyDescent="0.2">
      <c r="C15" s="41" t="s">
        <v>73</v>
      </c>
      <c r="E15" s="85">
        <v>100</v>
      </c>
      <c r="F15" s="74" t="s">
        <v>74</v>
      </c>
    </row>
    <row r="17" spans="1:6" x14ac:dyDescent="0.2">
      <c r="A17" s="73" t="s">
        <v>55</v>
      </c>
      <c r="D17" s="41" t="s">
        <v>56</v>
      </c>
      <c r="F17" s="74"/>
    </row>
    <row r="18" spans="1:6" x14ac:dyDescent="0.2">
      <c r="F18" s="74"/>
    </row>
    <row r="19" spans="1:6" s="34" customFormat="1" x14ac:dyDescent="0.2">
      <c r="B19" s="35" t="s">
        <v>47</v>
      </c>
      <c r="C19" s="35"/>
      <c r="D19" s="36"/>
      <c r="F19" s="37"/>
    </row>
    <row r="20" spans="1:6" x14ac:dyDescent="0.2">
      <c r="B20" s="41" t="s">
        <v>48</v>
      </c>
      <c r="C20" s="41" t="s">
        <v>57</v>
      </c>
      <c r="E20" s="85">
        <v>500</v>
      </c>
      <c r="F20" s="74" t="s">
        <v>58</v>
      </c>
    </row>
    <row r="21" spans="1:6" x14ac:dyDescent="0.2">
      <c r="C21" s="33" t="s">
        <v>50</v>
      </c>
      <c r="E21" s="85">
        <v>60</v>
      </c>
      <c r="F21" s="74" t="s">
        <v>51</v>
      </c>
    </row>
    <row r="22" spans="1:6" x14ac:dyDescent="0.2">
      <c r="F22" s="74" t="s">
        <v>52</v>
      </c>
    </row>
    <row r="23" spans="1:6" x14ac:dyDescent="0.2">
      <c r="C23" s="41" t="s">
        <v>59</v>
      </c>
      <c r="E23" s="85">
        <v>700</v>
      </c>
      <c r="F23" s="74" t="s">
        <v>63</v>
      </c>
    </row>
    <row r="24" spans="1:6" x14ac:dyDescent="0.2">
      <c r="C24" s="41" t="s">
        <v>73</v>
      </c>
      <c r="E24" s="85">
        <v>100</v>
      </c>
      <c r="F24" s="74" t="s">
        <v>74</v>
      </c>
    </row>
    <row r="25" spans="1:6" x14ac:dyDescent="0.2">
      <c r="E25" s="23"/>
    </row>
  </sheetData>
  <pageMargins left="0.7" right="0.7" top="0.78740157499999996" bottom="0.78740157499999996" header="0.3" footer="0.3"/>
  <pageSetup paperSize="9" orientation="landscape" r:id="rId1"/>
  <headerFooter>
    <oddHeader xml:space="preserve">&amp;R&amp;8Leerrohr-Generator Report, Seite   &amp;P von &amp;N&amp;11 </oddHeader>
    <oddFooter>&amp;L&amp;8Report generated by InfrEmltr.exe,  (C) Forschungsgesellschaft der FH-Kärnten mbH, 2014&amp;R&amp;8Datum: &amp;D, Uhrzeit: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view="pageLayout" zoomScaleNormal="100" workbookViewId="0">
      <selection activeCell="E68" sqref="E68"/>
    </sheetView>
  </sheetViews>
  <sheetFormatPr baseColWidth="10" defaultRowHeight="11.25" x14ac:dyDescent="0.2"/>
  <cols>
    <col min="1" max="16384" width="11.42578125" style="41"/>
  </cols>
  <sheetData>
    <row r="1" spans="1:11" x14ac:dyDescent="0.2">
      <c r="A1" s="1" t="s">
        <v>286</v>
      </c>
      <c r="B1" s="45"/>
      <c r="C1" s="45"/>
      <c r="D1" s="45"/>
      <c r="E1" s="45"/>
      <c r="F1" s="45"/>
      <c r="G1" s="45"/>
      <c r="H1" s="45"/>
      <c r="I1" s="45"/>
      <c r="J1" s="45"/>
      <c r="K1" s="44"/>
    </row>
    <row r="3" spans="1:11" x14ac:dyDescent="0.2">
      <c r="A3" s="1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4"/>
    </row>
    <row r="5" spans="1:11" s="34" customFormat="1" x14ac:dyDescent="0.2">
      <c r="B5" s="34" t="s">
        <v>69</v>
      </c>
      <c r="D5" s="68" t="s">
        <v>202</v>
      </c>
      <c r="E5" s="69"/>
      <c r="F5" s="69"/>
      <c r="G5" s="70"/>
      <c r="I5" s="71" t="s">
        <v>72</v>
      </c>
      <c r="J5" s="72">
        <v>10</v>
      </c>
      <c r="K5" s="34" t="s">
        <v>71</v>
      </c>
    </row>
    <row r="6" spans="1:11" x14ac:dyDescent="0.2">
      <c r="B6" s="41" t="s">
        <v>66</v>
      </c>
      <c r="D6" s="93">
        <v>20</v>
      </c>
      <c r="E6" s="41" t="s">
        <v>67</v>
      </c>
    </row>
    <row r="7" spans="1:11" x14ac:dyDescent="0.2">
      <c r="B7" s="41" t="s">
        <v>70</v>
      </c>
      <c r="D7" s="93">
        <v>20</v>
      </c>
      <c r="E7" s="41" t="s">
        <v>68</v>
      </c>
    </row>
  </sheetData>
  <pageMargins left="0.7" right="0.7" top="0.78740157499999996" bottom="0.78740157499999996" header="0.3" footer="0.3"/>
  <pageSetup paperSize="9" orientation="landscape" r:id="rId1"/>
  <headerFooter>
    <oddHeader xml:space="preserve">&amp;R&amp;8Fiber-Generator Report, Seite   &amp;P von &amp;N&amp;11 </oddHeader>
    <oddFooter>&amp;L&amp;8Report generated by InfrEmltr.exe,  (C) Forschungsgesellschaft der FH-Kärnten mbH, 2014&amp;R&amp;8Datum: &amp;D, Uhrzeit: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3"/>
  <sheetViews>
    <sheetView showGridLines="0" view="pageLayout" zoomScaleNormal="100" workbookViewId="0">
      <selection activeCell="E92" sqref="E92:E93"/>
    </sheetView>
  </sheetViews>
  <sheetFormatPr baseColWidth="10" defaultRowHeight="11.25" x14ac:dyDescent="0.2"/>
  <cols>
    <col min="1" max="1" width="11.42578125" style="41"/>
    <col min="2" max="2" width="12.85546875" style="41" customWidth="1"/>
    <col min="3" max="16384" width="11.42578125" style="41"/>
  </cols>
  <sheetData>
    <row r="1" spans="1:11" x14ac:dyDescent="0.2">
      <c r="A1" s="67" t="s">
        <v>306</v>
      </c>
      <c r="B1" s="45"/>
      <c r="C1" s="45"/>
      <c r="D1" s="45"/>
      <c r="E1" s="45"/>
      <c r="F1" s="45"/>
      <c r="G1" s="45"/>
      <c r="H1" s="45"/>
      <c r="I1" s="45"/>
      <c r="J1" s="45"/>
      <c r="K1" s="44"/>
    </row>
    <row r="3" spans="1:11" x14ac:dyDescent="0.2">
      <c r="A3" s="46" t="s">
        <v>285</v>
      </c>
      <c r="B3" s="45"/>
      <c r="C3" s="45"/>
      <c r="D3" s="45"/>
      <c r="E3" s="45"/>
      <c r="F3" s="45"/>
      <c r="G3" s="45"/>
      <c r="H3" s="45"/>
      <c r="I3" s="45"/>
      <c r="J3" s="45"/>
      <c r="K3" s="44"/>
    </row>
    <row r="4" spans="1:1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">
      <c r="A5" s="33" t="s">
        <v>287</v>
      </c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2">
      <c r="A6" s="33"/>
      <c r="B6" s="33" t="s">
        <v>298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x14ac:dyDescent="0.2">
      <c r="A8" s="33"/>
      <c r="B8" s="33" t="s">
        <v>291</v>
      </c>
      <c r="C8" s="33"/>
      <c r="D8" s="33" t="s">
        <v>292</v>
      </c>
      <c r="E8" s="33"/>
      <c r="F8" s="33" t="s">
        <v>300</v>
      </c>
      <c r="G8" s="33"/>
      <c r="H8" s="33"/>
      <c r="I8" s="33"/>
      <c r="J8" s="33"/>
      <c r="K8" s="33"/>
    </row>
    <row r="9" spans="1:1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x14ac:dyDescent="0.2">
      <c r="A10" s="33"/>
      <c r="B10" s="100" t="s">
        <v>4</v>
      </c>
      <c r="C10" s="101" t="s">
        <v>5</v>
      </c>
      <c r="D10" s="101" t="s">
        <v>6</v>
      </c>
      <c r="E10" s="33"/>
      <c r="F10" s="33"/>
      <c r="G10" s="33"/>
      <c r="H10" s="33"/>
      <c r="I10" s="33"/>
      <c r="J10" s="33"/>
      <c r="K10" s="33"/>
    </row>
    <row r="11" spans="1:11" x14ac:dyDescent="0.2">
      <c r="A11" s="33"/>
      <c r="B11" s="33" t="s">
        <v>289</v>
      </c>
      <c r="C11" s="102"/>
      <c r="D11" s="104">
        <v>0</v>
      </c>
      <c r="E11" s="33"/>
      <c r="F11" s="33"/>
      <c r="G11" s="33"/>
      <c r="H11" s="33"/>
      <c r="I11" s="33"/>
      <c r="J11" s="33"/>
      <c r="K11" s="33"/>
    </row>
    <row r="12" spans="1:11" x14ac:dyDescent="0.2">
      <c r="A12" s="33"/>
      <c r="B12" s="33" t="s">
        <v>293</v>
      </c>
      <c r="C12" s="103"/>
      <c r="D12" s="104">
        <v>0</v>
      </c>
      <c r="E12" s="33"/>
      <c r="F12" s="33"/>
      <c r="G12" s="33"/>
      <c r="H12" s="33"/>
      <c r="I12" s="33"/>
      <c r="J12" s="33"/>
      <c r="K12" s="33"/>
    </row>
    <row r="13" spans="1:11" x14ac:dyDescent="0.2">
      <c r="A13" s="33"/>
      <c r="B13" s="33" t="s">
        <v>294</v>
      </c>
      <c r="C13" s="103"/>
      <c r="D13" s="104">
        <v>0</v>
      </c>
      <c r="E13" s="33"/>
      <c r="F13" s="33"/>
      <c r="G13" s="33"/>
      <c r="H13" s="33"/>
      <c r="I13" s="33"/>
      <c r="J13" s="33"/>
      <c r="K13" s="33"/>
    </row>
    <row r="14" spans="1:11" x14ac:dyDescent="0.2">
      <c r="A14" s="33"/>
      <c r="B14" s="33" t="s">
        <v>295</v>
      </c>
      <c r="C14" s="102"/>
      <c r="D14" s="104">
        <v>0</v>
      </c>
      <c r="E14" s="33"/>
      <c r="F14" s="33"/>
      <c r="G14" s="33"/>
      <c r="H14" s="33"/>
      <c r="I14" s="33"/>
      <c r="J14" s="33"/>
      <c r="K14" s="33"/>
    </row>
    <row r="15" spans="1:11" x14ac:dyDescent="0.2">
      <c r="A15" s="33"/>
      <c r="B15" s="33" t="s">
        <v>299</v>
      </c>
      <c r="C15" s="103"/>
      <c r="D15" s="104">
        <v>1</v>
      </c>
      <c r="E15" s="33"/>
      <c r="F15" s="33"/>
      <c r="G15" s="33"/>
      <c r="H15" s="33"/>
      <c r="I15" s="33"/>
      <c r="J15" s="33"/>
      <c r="K15" s="33"/>
    </row>
    <row r="16" spans="1:11" x14ac:dyDescent="0.2">
      <c r="A16" s="41" t="s">
        <v>288</v>
      </c>
    </row>
    <row r="17" spans="1:11" x14ac:dyDescent="0.2">
      <c r="B17" s="41" t="s">
        <v>284</v>
      </c>
      <c r="E17" s="41" t="s">
        <v>283</v>
      </c>
      <c r="H17" s="41" t="s">
        <v>282</v>
      </c>
    </row>
    <row r="18" spans="1:11" x14ac:dyDescent="0.2">
      <c r="B18" s="41" t="s">
        <v>230</v>
      </c>
      <c r="E18" s="41" t="s">
        <v>281</v>
      </c>
    </row>
    <row r="19" spans="1:11" x14ac:dyDescent="0.2">
      <c r="B19" s="41" t="s">
        <v>280</v>
      </c>
    </row>
    <row r="21" spans="1:11" x14ac:dyDescent="0.2">
      <c r="B21" s="43" t="s">
        <v>4</v>
      </c>
      <c r="C21" s="42" t="s">
        <v>5</v>
      </c>
      <c r="D21" s="42" t="s">
        <v>6</v>
      </c>
      <c r="E21" s="42" t="s">
        <v>7</v>
      </c>
      <c r="F21" s="42" t="s">
        <v>19</v>
      </c>
      <c r="G21" s="66" t="s">
        <v>20</v>
      </c>
      <c r="H21" s="65"/>
    </row>
    <row r="22" spans="1:11" x14ac:dyDescent="0.2">
      <c r="B22" s="94">
        <v>1</v>
      </c>
      <c r="C22" s="95">
        <v>6</v>
      </c>
      <c r="D22" s="95">
        <v>192</v>
      </c>
      <c r="E22" s="78"/>
      <c r="F22" s="77" t="s">
        <v>81</v>
      </c>
      <c r="G22" s="116" t="s">
        <v>279</v>
      </c>
      <c r="H22" s="117"/>
    </row>
    <row r="23" spans="1:11" x14ac:dyDescent="0.2">
      <c r="B23" s="94">
        <v>2</v>
      </c>
      <c r="C23" s="95">
        <v>12</v>
      </c>
      <c r="D23" s="95">
        <v>384</v>
      </c>
      <c r="E23" s="78"/>
      <c r="F23" s="77" t="s">
        <v>81</v>
      </c>
      <c r="G23" s="116" t="s">
        <v>279</v>
      </c>
      <c r="H23" s="117"/>
    </row>
    <row r="24" spans="1:11" x14ac:dyDescent="0.2">
      <c r="B24" s="94">
        <v>3</v>
      </c>
      <c r="C24" s="95">
        <v>18</v>
      </c>
      <c r="D24" s="95">
        <v>576</v>
      </c>
      <c r="E24" s="78"/>
      <c r="F24" s="77" t="s">
        <v>81</v>
      </c>
      <c r="G24" s="116" t="s">
        <v>279</v>
      </c>
      <c r="H24" s="117"/>
    </row>
    <row r="25" spans="1:11" x14ac:dyDescent="0.2">
      <c r="B25" s="94">
        <v>4</v>
      </c>
      <c r="C25" s="95">
        <v>20</v>
      </c>
      <c r="D25" s="95">
        <v>1500</v>
      </c>
      <c r="E25" s="78"/>
      <c r="F25" s="77" t="s">
        <v>64</v>
      </c>
      <c r="G25" s="116" t="s">
        <v>279</v>
      </c>
      <c r="H25" s="117"/>
    </row>
    <row r="26" spans="1:11" x14ac:dyDescent="0.2">
      <c r="A26" s="33"/>
      <c r="B26" s="47"/>
      <c r="C26" s="53"/>
      <c r="D26" s="53"/>
      <c r="E26" s="50"/>
      <c r="F26" s="50"/>
      <c r="G26" s="58"/>
      <c r="H26" s="48"/>
      <c r="I26" s="48"/>
      <c r="J26" s="53"/>
      <c r="K26" s="50"/>
    </row>
    <row r="27" spans="1:11" x14ac:dyDescent="0.2">
      <c r="A27" s="46" t="s">
        <v>278</v>
      </c>
      <c r="B27" s="64"/>
      <c r="C27" s="60"/>
      <c r="D27" s="60"/>
      <c r="E27" s="63"/>
      <c r="F27" s="63"/>
      <c r="G27" s="62"/>
      <c r="H27" s="61"/>
      <c r="I27" s="61"/>
      <c r="J27" s="60"/>
      <c r="K27" s="59"/>
    </row>
    <row r="28" spans="1:11" x14ac:dyDescent="0.2">
      <c r="B28" s="47"/>
      <c r="C28" s="53"/>
      <c r="D28" s="53"/>
      <c r="E28" s="50"/>
      <c r="F28" s="50"/>
      <c r="G28" s="58"/>
      <c r="H28" s="48"/>
      <c r="I28" s="48"/>
      <c r="J28" s="53"/>
      <c r="K28" s="50"/>
    </row>
    <row r="29" spans="1:11" x14ac:dyDescent="0.2">
      <c r="A29" s="41" t="s">
        <v>277</v>
      </c>
      <c r="D29" s="57" t="s">
        <v>276</v>
      </c>
      <c r="I29" s="97" t="s">
        <v>275</v>
      </c>
      <c r="J29" s="97" t="s">
        <v>274</v>
      </c>
      <c r="K29" s="56" t="s">
        <v>267</v>
      </c>
    </row>
    <row r="30" spans="1:11" x14ac:dyDescent="0.2">
      <c r="D30" s="96">
        <v>16384</v>
      </c>
      <c r="E30" s="97" t="s">
        <v>273</v>
      </c>
      <c r="F30" s="57" t="s">
        <v>265</v>
      </c>
      <c r="G30" s="97" t="s">
        <v>272</v>
      </c>
      <c r="H30" s="41" t="s">
        <v>263</v>
      </c>
    </row>
    <row r="31" spans="1:11" x14ac:dyDescent="0.2">
      <c r="A31" s="41" t="s">
        <v>271</v>
      </c>
      <c r="D31" s="57" t="s">
        <v>270</v>
      </c>
      <c r="I31" s="97" t="s">
        <v>269</v>
      </c>
      <c r="J31" s="97" t="s">
        <v>268</v>
      </c>
      <c r="K31" s="56" t="s">
        <v>267</v>
      </c>
    </row>
    <row r="32" spans="1:11" x14ac:dyDescent="0.2">
      <c r="D32" s="96">
        <v>7</v>
      </c>
      <c r="E32" s="97" t="s">
        <v>266</v>
      </c>
      <c r="F32" s="55" t="s">
        <v>265</v>
      </c>
      <c r="G32" s="97" t="s">
        <v>264</v>
      </c>
      <c r="H32" s="41" t="s">
        <v>263</v>
      </c>
    </row>
    <row r="33" spans="1:11" x14ac:dyDescent="0.2">
      <c r="J33" s="53"/>
      <c r="K33" s="50"/>
    </row>
    <row r="34" spans="1:11" x14ac:dyDescent="0.2">
      <c r="A34" s="41" t="s">
        <v>262</v>
      </c>
      <c r="B34" s="47"/>
      <c r="C34" s="53"/>
      <c r="D34" s="52"/>
      <c r="E34" s="50" t="s">
        <v>253</v>
      </c>
      <c r="F34" s="49"/>
      <c r="G34" s="48" t="s">
        <v>252</v>
      </c>
      <c r="H34" s="51"/>
      <c r="I34" s="54"/>
      <c r="J34" s="48"/>
      <c r="K34" s="50"/>
    </row>
    <row r="35" spans="1:11" x14ac:dyDescent="0.2">
      <c r="A35" s="47" t="s">
        <v>261</v>
      </c>
      <c r="B35" s="47"/>
      <c r="C35" s="53"/>
      <c r="D35" s="52"/>
      <c r="E35" s="50" t="s">
        <v>253</v>
      </c>
      <c r="F35" s="49"/>
      <c r="G35" s="51" t="s">
        <v>258</v>
      </c>
      <c r="H35" s="51"/>
      <c r="I35" s="93">
        <v>70</v>
      </c>
      <c r="J35" s="48" t="s">
        <v>252</v>
      </c>
      <c r="K35" s="50"/>
    </row>
    <row r="36" spans="1:11" x14ac:dyDescent="0.2">
      <c r="A36" s="41" t="s">
        <v>260</v>
      </c>
      <c r="B36" s="47"/>
      <c r="C36" s="53"/>
      <c r="D36" s="52"/>
      <c r="E36" s="50" t="s">
        <v>253</v>
      </c>
      <c r="F36" s="49"/>
      <c r="G36" s="48" t="s">
        <v>252</v>
      </c>
      <c r="H36" s="51"/>
      <c r="J36" s="53"/>
      <c r="K36" s="50"/>
    </row>
    <row r="37" spans="1:11" x14ac:dyDescent="0.2">
      <c r="A37" s="47" t="s">
        <v>259</v>
      </c>
      <c r="B37" s="47"/>
      <c r="C37" s="53"/>
      <c r="D37" s="52"/>
      <c r="E37" s="50" t="s">
        <v>253</v>
      </c>
      <c r="F37" s="49"/>
      <c r="G37" s="51" t="s">
        <v>258</v>
      </c>
      <c r="H37" s="51"/>
      <c r="I37" s="98">
        <v>10</v>
      </c>
      <c r="J37" s="48" t="s">
        <v>252</v>
      </c>
    </row>
    <row r="38" spans="1:11" x14ac:dyDescent="0.2">
      <c r="A38" s="47" t="s">
        <v>257</v>
      </c>
      <c r="B38" s="53"/>
      <c r="C38" s="53"/>
      <c r="D38" s="52"/>
      <c r="E38" s="50" t="s">
        <v>255</v>
      </c>
      <c r="F38" s="52"/>
      <c r="G38" s="51" t="s">
        <v>254</v>
      </c>
      <c r="H38" s="48"/>
      <c r="I38" s="50" t="s">
        <v>253</v>
      </c>
      <c r="J38" s="98">
        <v>100</v>
      </c>
      <c r="K38" s="48" t="s">
        <v>252</v>
      </c>
    </row>
    <row r="39" spans="1:11" x14ac:dyDescent="0.2">
      <c r="A39" s="47" t="s">
        <v>256</v>
      </c>
      <c r="B39" s="53"/>
      <c r="C39" s="53"/>
      <c r="D39" s="52"/>
      <c r="E39" s="50" t="s">
        <v>255</v>
      </c>
      <c r="F39" s="52"/>
      <c r="G39" s="51" t="s">
        <v>254</v>
      </c>
      <c r="H39" s="48"/>
      <c r="I39" s="50" t="s">
        <v>253</v>
      </c>
      <c r="J39" s="98">
        <v>100</v>
      </c>
      <c r="K39" s="48" t="s">
        <v>252</v>
      </c>
    </row>
    <row r="40" spans="1:11" x14ac:dyDescent="0.2">
      <c r="A40" s="47" t="s">
        <v>251</v>
      </c>
    </row>
    <row r="42" spans="1:11" x14ac:dyDescent="0.2">
      <c r="A42" s="46" t="s">
        <v>250</v>
      </c>
      <c r="B42" s="45"/>
      <c r="C42" s="45"/>
      <c r="D42" s="45"/>
      <c r="E42" s="45"/>
      <c r="F42" s="45"/>
      <c r="G42" s="45"/>
      <c r="H42" s="45"/>
      <c r="I42" s="45"/>
      <c r="J42" s="45"/>
      <c r="K42" s="44"/>
    </row>
    <row r="44" spans="1:11" x14ac:dyDescent="0.2">
      <c r="A44" s="41" t="s">
        <v>249</v>
      </c>
      <c r="D44" s="41" t="s">
        <v>248</v>
      </c>
      <c r="G44" s="41" t="s">
        <v>247</v>
      </c>
    </row>
    <row r="45" spans="1:11" x14ac:dyDescent="0.2">
      <c r="A45" s="41" t="s">
        <v>246</v>
      </c>
      <c r="D45" s="41" t="s">
        <v>245</v>
      </c>
      <c r="G45" s="41" t="s">
        <v>244</v>
      </c>
    </row>
    <row r="47" spans="1:11" x14ac:dyDescent="0.2">
      <c r="B47" s="43" t="s">
        <v>4</v>
      </c>
      <c r="C47" s="42" t="s">
        <v>5</v>
      </c>
      <c r="D47" s="42" t="s">
        <v>6</v>
      </c>
      <c r="E47" s="42" t="s">
        <v>7</v>
      </c>
      <c r="F47" s="42" t="s">
        <v>19</v>
      </c>
      <c r="G47" s="42" t="s">
        <v>20</v>
      </c>
    </row>
    <row r="48" spans="1:11" x14ac:dyDescent="0.2">
      <c r="B48" s="94">
        <v>1</v>
      </c>
      <c r="C48" s="95">
        <v>9</v>
      </c>
      <c r="D48" s="77" t="s">
        <v>81</v>
      </c>
      <c r="E48" s="77" t="s">
        <v>237</v>
      </c>
      <c r="F48" s="78">
        <v>1</v>
      </c>
      <c r="G48" s="78"/>
    </row>
    <row r="49" spans="2:7" x14ac:dyDescent="0.2">
      <c r="B49" s="94">
        <v>2</v>
      </c>
      <c r="C49" s="95">
        <v>5</v>
      </c>
      <c r="D49" s="77" t="s">
        <v>81</v>
      </c>
      <c r="E49" s="77" t="s">
        <v>237</v>
      </c>
      <c r="F49" s="78">
        <v>1</v>
      </c>
      <c r="G49" s="78"/>
    </row>
    <row r="50" spans="2:7" x14ac:dyDescent="0.2">
      <c r="B50" s="94">
        <v>3</v>
      </c>
      <c r="C50" s="95">
        <v>1</v>
      </c>
      <c r="D50" s="77" t="s">
        <v>81</v>
      </c>
      <c r="E50" s="77" t="s">
        <v>237</v>
      </c>
      <c r="F50" s="78">
        <v>1</v>
      </c>
      <c r="G50" s="78"/>
    </row>
    <row r="51" spans="2:7" x14ac:dyDescent="0.2">
      <c r="B51" s="94">
        <v>4</v>
      </c>
      <c r="C51" s="95">
        <v>24</v>
      </c>
      <c r="D51" s="77" t="s">
        <v>81</v>
      </c>
      <c r="E51" s="77" t="s">
        <v>236</v>
      </c>
      <c r="F51" s="78">
        <v>1</v>
      </c>
      <c r="G51" s="78"/>
    </row>
    <row r="52" spans="2:7" x14ac:dyDescent="0.2">
      <c r="B52" s="94">
        <v>5</v>
      </c>
      <c r="C52" s="95">
        <v>10</v>
      </c>
      <c r="D52" s="77" t="s">
        <v>81</v>
      </c>
      <c r="E52" s="77" t="s">
        <v>236</v>
      </c>
      <c r="F52" s="78">
        <v>1</v>
      </c>
      <c r="G52" s="78"/>
    </row>
    <row r="53" spans="2:7" x14ac:dyDescent="0.2">
      <c r="B53" s="94">
        <v>6</v>
      </c>
      <c r="C53" s="95">
        <v>2</v>
      </c>
      <c r="D53" s="77" t="s">
        <v>81</v>
      </c>
      <c r="E53" s="77" t="s">
        <v>236</v>
      </c>
      <c r="F53" s="78">
        <v>1</v>
      </c>
      <c r="G53" s="78"/>
    </row>
    <row r="54" spans="2:7" x14ac:dyDescent="0.2">
      <c r="B54" s="94">
        <v>7</v>
      </c>
      <c r="C54" s="95">
        <v>16</v>
      </c>
      <c r="D54" s="77" t="s">
        <v>64</v>
      </c>
      <c r="E54" s="77" t="s">
        <v>237</v>
      </c>
      <c r="F54" s="78">
        <v>100</v>
      </c>
      <c r="G54" s="78"/>
    </row>
    <row r="55" spans="2:7" x14ac:dyDescent="0.2">
      <c r="B55" s="94">
        <v>8</v>
      </c>
      <c r="C55" s="95">
        <v>8</v>
      </c>
      <c r="D55" s="77" t="s">
        <v>64</v>
      </c>
      <c r="E55" s="77" t="s">
        <v>237</v>
      </c>
      <c r="F55" s="78">
        <v>100</v>
      </c>
      <c r="G55" s="78"/>
    </row>
    <row r="56" spans="2:7" x14ac:dyDescent="0.2">
      <c r="B56" s="94">
        <v>9</v>
      </c>
      <c r="C56" s="95">
        <v>7</v>
      </c>
      <c r="D56" s="77" t="s">
        <v>64</v>
      </c>
      <c r="E56" s="77" t="s">
        <v>237</v>
      </c>
      <c r="F56" s="78">
        <v>50</v>
      </c>
      <c r="G56" s="78"/>
    </row>
    <row r="57" spans="2:7" x14ac:dyDescent="0.2">
      <c r="B57" s="94">
        <v>10</v>
      </c>
      <c r="C57" s="95">
        <v>5</v>
      </c>
      <c r="D57" s="77" t="s">
        <v>64</v>
      </c>
      <c r="E57" s="77" t="s">
        <v>237</v>
      </c>
      <c r="F57" s="78">
        <v>40</v>
      </c>
      <c r="G57" s="78"/>
    </row>
    <row r="58" spans="2:7" x14ac:dyDescent="0.2">
      <c r="B58" s="94">
        <v>11</v>
      </c>
      <c r="C58" s="95">
        <v>3</v>
      </c>
      <c r="D58" s="77" t="s">
        <v>64</v>
      </c>
      <c r="E58" s="77" t="s">
        <v>237</v>
      </c>
      <c r="F58" s="78">
        <v>32</v>
      </c>
      <c r="G58" s="78"/>
    </row>
    <row r="59" spans="2:7" x14ac:dyDescent="0.2">
      <c r="B59" s="94">
        <v>12</v>
      </c>
      <c r="C59" s="95">
        <v>1</v>
      </c>
      <c r="D59" s="77" t="s">
        <v>64</v>
      </c>
      <c r="E59" s="77" t="s">
        <v>237</v>
      </c>
      <c r="F59" s="78">
        <v>25</v>
      </c>
      <c r="G59" s="78"/>
    </row>
    <row r="60" spans="2:7" x14ac:dyDescent="0.2">
      <c r="B60" s="94">
        <v>13</v>
      </c>
      <c r="C60" s="95">
        <v>48</v>
      </c>
      <c r="D60" s="99" t="s">
        <v>64</v>
      </c>
      <c r="E60" s="77" t="s">
        <v>236</v>
      </c>
      <c r="F60" s="78">
        <v>100</v>
      </c>
      <c r="G60" s="78"/>
    </row>
    <row r="61" spans="2:7" x14ac:dyDescent="0.2">
      <c r="B61" s="94">
        <v>14</v>
      </c>
      <c r="C61" s="95">
        <v>24</v>
      </c>
      <c r="D61" s="99" t="s">
        <v>64</v>
      </c>
      <c r="E61" s="77" t="s">
        <v>236</v>
      </c>
      <c r="F61" s="78">
        <v>100</v>
      </c>
      <c r="G61" s="78"/>
    </row>
    <row r="62" spans="2:7" x14ac:dyDescent="0.2">
      <c r="B62" s="94">
        <v>15</v>
      </c>
      <c r="C62" s="95">
        <v>18</v>
      </c>
      <c r="D62" s="99" t="s">
        <v>64</v>
      </c>
      <c r="E62" s="77" t="s">
        <v>236</v>
      </c>
      <c r="F62" s="78">
        <v>50</v>
      </c>
      <c r="G62" s="78"/>
    </row>
    <row r="63" spans="2:7" x14ac:dyDescent="0.2">
      <c r="B63" s="94">
        <v>16</v>
      </c>
      <c r="C63" s="95">
        <v>10</v>
      </c>
      <c r="D63" s="99" t="s">
        <v>64</v>
      </c>
      <c r="E63" s="77" t="s">
        <v>236</v>
      </c>
      <c r="F63" s="78">
        <v>40</v>
      </c>
      <c r="G63" s="78"/>
    </row>
    <row r="64" spans="2:7" x14ac:dyDescent="0.2">
      <c r="B64" s="94">
        <v>17</v>
      </c>
      <c r="C64" s="95">
        <v>6</v>
      </c>
      <c r="D64" s="99" t="s">
        <v>64</v>
      </c>
      <c r="E64" s="77" t="s">
        <v>236</v>
      </c>
      <c r="F64" s="78">
        <v>32</v>
      </c>
      <c r="G64" s="78"/>
    </row>
    <row r="65" spans="1:11" x14ac:dyDescent="0.2">
      <c r="B65" s="94">
        <v>18</v>
      </c>
      <c r="C65" s="95">
        <v>3</v>
      </c>
      <c r="D65" s="99" t="s">
        <v>64</v>
      </c>
      <c r="E65" s="77" t="s">
        <v>236</v>
      </c>
      <c r="F65" s="78">
        <v>25</v>
      </c>
      <c r="G65" s="78"/>
    </row>
    <row r="66" spans="1:11" x14ac:dyDescent="0.2">
      <c r="B66" s="47"/>
      <c r="C66" s="53"/>
      <c r="D66" s="58"/>
      <c r="E66" s="58"/>
      <c r="F66" s="50"/>
      <c r="G66" s="50"/>
    </row>
    <row r="67" spans="1:11" x14ac:dyDescent="0.2">
      <c r="A67" s="41" t="s">
        <v>301</v>
      </c>
      <c r="B67" s="47"/>
      <c r="C67" s="53"/>
      <c r="E67" s="92" t="s">
        <v>304</v>
      </c>
      <c r="F67" s="50"/>
      <c r="G67" s="50"/>
    </row>
    <row r="68" spans="1:11" x14ac:dyDescent="0.2">
      <c r="B68" s="47"/>
      <c r="C68" s="53"/>
      <c r="D68" s="58"/>
      <c r="E68" s="58"/>
      <c r="F68" s="50"/>
      <c r="G68" s="50"/>
    </row>
    <row r="69" spans="1:11" x14ac:dyDescent="0.2">
      <c r="A69" s="46" t="s">
        <v>243</v>
      </c>
      <c r="B69" s="45"/>
      <c r="C69" s="45"/>
      <c r="D69" s="45"/>
      <c r="E69" s="45"/>
      <c r="F69" s="45"/>
      <c r="G69" s="45"/>
      <c r="H69" s="45"/>
      <c r="I69" s="45"/>
      <c r="J69" s="45"/>
      <c r="K69" s="44"/>
    </row>
    <row r="71" spans="1:11" x14ac:dyDescent="0.2">
      <c r="A71" s="41" t="s">
        <v>242</v>
      </c>
      <c r="D71" s="41" t="s">
        <v>241</v>
      </c>
      <c r="G71" s="41" t="s">
        <v>240</v>
      </c>
    </row>
    <row r="72" spans="1:11" x14ac:dyDescent="0.2">
      <c r="A72" s="41" t="s">
        <v>239</v>
      </c>
      <c r="D72" s="41" t="s">
        <v>238</v>
      </c>
    </row>
    <row r="74" spans="1:11" x14ac:dyDescent="0.2">
      <c r="B74" s="43" t="s">
        <v>4</v>
      </c>
      <c r="C74" s="42" t="s">
        <v>5</v>
      </c>
      <c r="D74" s="42" t="s">
        <v>6</v>
      </c>
      <c r="E74" s="42" t="s">
        <v>7</v>
      </c>
      <c r="F74" s="42" t="s">
        <v>19</v>
      </c>
    </row>
    <row r="75" spans="1:11" x14ac:dyDescent="0.2">
      <c r="B75" s="94">
        <v>1</v>
      </c>
      <c r="C75" s="95">
        <v>72</v>
      </c>
      <c r="D75" s="77" t="s">
        <v>237</v>
      </c>
      <c r="E75" s="78">
        <v>5500</v>
      </c>
      <c r="F75" s="78"/>
    </row>
    <row r="76" spans="1:11" x14ac:dyDescent="0.2">
      <c r="B76" s="94">
        <v>2</v>
      </c>
      <c r="C76" s="95">
        <v>36</v>
      </c>
      <c r="D76" s="77" t="s">
        <v>237</v>
      </c>
      <c r="E76" s="78">
        <v>5500</v>
      </c>
      <c r="F76" s="78"/>
    </row>
    <row r="77" spans="1:11" x14ac:dyDescent="0.2">
      <c r="B77" s="94">
        <v>3</v>
      </c>
      <c r="C77" s="95">
        <v>12</v>
      </c>
      <c r="D77" s="77" t="s">
        <v>237</v>
      </c>
      <c r="E77" s="78">
        <v>5500</v>
      </c>
      <c r="F77" s="78"/>
    </row>
    <row r="78" spans="1:11" x14ac:dyDescent="0.2">
      <c r="B78" s="94">
        <v>4</v>
      </c>
      <c r="C78" s="95">
        <v>12</v>
      </c>
      <c r="D78" s="77" t="s">
        <v>236</v>
      </c>
      <c r="E78" s="78">
        <v>5500</v>
      </c>
      <c r="F78" s="78"/>
    </row>
    <row r="79" spans="1:11" x14ac:dyDescent="0.2">
      <c r="B79" s="47"/>
      <c r="C79" s="53"/>
      <c r="D79" s="58"/>
      <c r="E79" s="50"/>
      <c r="F79" s="50"/>
    </row>
    <row r="80" spans="1:11" x14ac:dyDescent="0.2">
      <c r="A80" s="41" t="s">
        <v>303</v>
      </c>
      <c r="B80" s="47"/>
      <c r="C80" s="53"/>
      <c r="E80" s="92" t="s">
        <v>302</v>
      </c>
      <c r="F80" s="50"/>
    </row>
    <row r="82" spans="1:11" x14ac:dyDescent="0.2">
      <c r="A82" s="46" t="s">
        <v>235</v>
      </c>
      <c r="B82" s="45"/>
      <c r="C82" s="45"/>
      <c r="D82" s="45"/>
      <c r="E82" s="45"/>
      <c r="F82" s="45"/>
      <c r="G82" s="45"/>
      <c r="H82" s="45"/>
      <c r="I82" s="45"/>
      <c r="J82" s="45"/>
      <c r="K82" s="44"/>
    </row>
    <row r="84" spans="1:11" x14ac:dyDescent="0.2">
      <c r="A84" s="41" t="s">
        <v>234</v>
      </c>
      <c r="C84" s="41" t="s">
        <v>232</v>
      </c>
      <c r="D84" s="41" t="s">
        <v>231</v>
      </c>
      <c r="E84" s="41" t="s">
        <v>230</v>
      </c>
    </row>
    <row r="86" spans="1:11" x14ac:dyDescent="0.2">
      <c r="B86" s="43" t="s">
        <v>4</v>
      </c>
      <c r="C86" s="42" t="s">
        <v>5</v>
      </c>
      <c r="D86" s="42" t="s">
        <v>6</v>
      </c>
      <c r="E86" s="42" t="s">
        <v>7</v>
      </c>
    </row>
    <row r="87" spans="1:11" x14ac:dyDescent="0.2">
      <c r="B87" s="94">
        <v>1</v>
      </c>
      <c r="C87" s="95">
        <v>144</v>
      </c>
      <c r="D87" s="82">
        <v>144</v>
      </c>
      <c r="E87" s="78"/>
    </row>
    <row r="89" spans="1:11" x14ac:dyDescent="0.2">
      <c r="A89" s="41" t="s">
        <v>233</v>
      </c>
      <c r="C89" s="41" t="s">
        <v>232</v>
      </c>
      <c r="D89" s="41" t="s">
        <v>231</v>
      </c>
      <c r="E89" s="41" t="s">
        <v>230</v>
      </c>
    </row>
    <row r="91" spans="1:11" x14ac:dyDescent="0.2">
      <c r="B91" s="43" t="s">
        <v>4</v>
      </c>
      <c r="C91" s="42" t="s">
        <v>5</v>
      </c>
      <c r="D91" s="42" t="s">
        <v>6</v>
      </c>
      <c r="E91" s="42" t="s">
        <v>7</v>
      </c>
    </row>
    <row r="92" spans="1:11" x14ac:dyDescent="0.2">
      <c r="B92" s="94">
        <v>1</v>
      </c>
      <c r="C92" s="95">
        <v>4</v>
      </c>
      <c r="D92" s="82">
        <v>16</v>
      </c>
      <c r="E92" s="78"/>
    </row>
    <row r="93" spans="1:11" x14ac:dyDescent="0.2">
      <c r="B93" s="94">
        <v>2</v>
      </c>
      <c r="C93" s="95">
        <v>5</v>
      </c>
      <c r="D93" s="82">
        <v>32</v>
      </c>
      <c r="E93" s="78"/>
    </row>
  </sheetData>
  <mergeCells count="4">
    <mergeCell ref="G22:H22"/>
    <mergeCell ref="G23:H23"/>
    <mergeCell ref="G24:H24"/>
    <mergeCell ref="G25:H25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view="pageLayout" zoomScaleNormal="100" workbookViewId="0">
      <selection activeCell="I60" sqref="I60"/>
    </sheetView>
  </sheetViews>
  <sheetFormatPr baseColWidth="10" defaultRowHeight="11.25" x14ac:dyDescent="0.2"/>
  <cols>
    <col min="1" max="1" width="11.42578125" style="41"/>
    <col min="2" max="2" width="12.140625" style="41" customWidth="1"/>
    <col min="3" max="16384" width="11.42578125" style="41"/>
  </cols>
  <sheetData>
    <row r="1" spans="1:11" x14ac:dyDescent="0.2">
      <c r="A1" s="67" t="s">
        <v>332</v>
      </c>
      <c r="B1" s="45"/>
      <c r="C1" s="45"/>
      <c r="D1" s="45"/>
      <c r="E1" s="45"/>
      <c r="F1" s="45"/>
      <c r="G1" s="45"/>
      <c r="H1" s="45"/>
      <c r="I1" s="45"/>
      <c r="J1" s="45"/>
      <c r="K1" s="44"/>
    </row>
    <row r="3" spans="1:11" x14ac:dyDescent="0.2">
      <c r="A3" s="46" t="s">
        <v>308</v>
      </c>
      <c r="B3" s="45"/>
      <c r="C3" s="45"/>
      <c r="D3" s="45"/>
      <c r="E3" s="45"/>
      <c r="F3" s="45"/>
      <c r="G3" s="45"/>
      <c r="H3" s="45"/>
      <c r="I3" s="45"/>
      <c r="J3" s="45"/>
      <c r="K3" s="44"/>
    </row>
    <row r="4" spans="1:1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x14ac:dyDescent="0.2">
      <c r="A5" s="33"/>
      <c r="B5" s="33" t="s">
        <v>309</v>
      </c>
      <c r="D5" s="112"/>
      <c r="F5" s="33"/>
      <c r="G5" s="33"/>
      <c r="H5" s="33"/>
      <c r="I5" s="33"/>
      <c r="J5" s="33"/>
      <c r="K5" s="33"/>
    </row>
    <row r="6" spans="1:11" x14ac:dyDescent="0.2">
      <c r="A6" s="33"/>
      <c r="B6" s="33" t="s">
        <v>310</v>
      </c>
      <c r="D6" s="112"/>
      <c r="F6" s="33"/>
      <c r="G6" s="33"/>
      <c r="H6" s="33"/>
      <c r="I6" s="33"/>
      <c r="J6" s="33"/>
      <c r="K6" s="33"/>
    </row>
    <row r="7" spans="1:11" x14ac:dyDescent="0.2">
      <c r="A7" s="33"/>
      <c r="B7" s="33" t="s">
        <v>311</v>
      </c>
      <c r="D7" s="112"/>
      <c r="F7" s="33"/>
      <c r="G7" s="33"/>
      <c r="H7" s="33"/>
      <c r="I7" s="33"/>
      <c r="J7" s="33"/>
      <c r="K7" s="33"/>
    </row>
    <row r="8" spans="1:11" x14ac:dyDescent="0.2">
      <c r="A8" s="33"/>
      <c r="B8" s="33" t="s">
        <v>312</v>
      </c>
      <c r="D8" s="33">
        <f>D7*(1+(1-D16)*((D18+D19)/D17))</f>
        <v>0</v>
      </c>
      <c r="F8" s="33"/>
      <c r="G8" s="33"/>
      <c r="H8" s="33"/>
    </row>
    <row r="9" spans="1:11" x14ac:dyDescent="0.2">
      <c r="A9" s="33"/>
      <c r="B9" s="33" t="s">
        <v>313</v>
      </c>
      <c r="D9" s="33">
        <f>D8*D6</f>
        <v>0</v>
      </c>
      <c r="F9" s="33"/>
      <c r="G9" s="33"/>
      <c r="H9" s="33"/>
    </row>
    <row r="10" spans="1:11" x14ac:dyDescent="0.2">
      <c r="A10" s="33"/>
      <c r="B10" s="33" t="s">
        <v>314</v>
      </c>
      <c r="D10" s="33">
        <f>D9+D5</f>
        <v>0</v>
      </c>
      <c r="F10" s="33"/>
      <c r="G10" s="33"/>
      <c r="H10" s="33"/>
    </row>
    <row r="11" spans="1:11" x14ac:dyDescent="0.2">
      <c r="A11" s="33"/>
      <c r="B11" s="33"/>
      <c r="D11" s="33"/>
      <c r="F11" s="33"/>
      <c r="G11" s="33"/>
      <c r="H11" s="33"/>
    </row>
    <row r="12" spans="1:11" x14ac:dyDescent="0.2">
      <c r="A12" s="33"/>
      <c r="B12" s="33" t="s">
        <v>315</v>
      </c>
      <c r="D12" s="33">
        <f>D5</f>
        <v>0</v>
      </c>
      <c r="F12" s="33"/>
      <c r="G12" s="33"/>
      <c r="H12" s="33"/>
    </row>
    <row r="13" spans="1:11" x14ac:dyDescent="0.2">
      <c r="A13" s="33"/>
      <c r="B13" s="33" t="s">
        <v>316</v>
      </c>
      <c r="D13" s="112"/>
      <c r="F13" s="33"/>
      <c r="G13" s="33"/>
      <c r="H13" s="33"/>
    </row>
    <row r="14" spans="1:11" x14ac:dyDescent="0.2">
      <c r="A14" s="33"/>
      <c r="B14" s="33" t="s">
        <v>317</v>
      </c>
      <c r="D14" s="33">
        <f>SUM(D12:D13)</f>
        <v>0</v>
      </c>
      <c r="F14" s="33"/>
      <c r="G14" s="33"/>
      <c r="H14" s="33"/>
    </row>
    <row r="15" spans="1:11" x14ac:dyDescent="0.2">
      <c r="A15" s="33"/>
      <c r="B15" s="33"/>
      <c r="D15" s="33"/>
      <c r="F15" s="33"/>
      <c r="G15" s="33"/>
      <c r="H15" s="33"/>
      <c r="I15" s="33"/>
      <c r="J15" s="33"/>
      <c r="K15" s="33"/>
    </row>
    <row r="16" spans="1:11" x14ac:dyDescent="0.2">
      <c r="A16" s="33"/>
      <c r="B16" s="33" t="s">
        <v>318</v>
      </c>
      <c r="D16" s="112"/>
      <c r="F16" s="33"/>
      <c r="G16" s="33"/>
      <c r="H16" s="33"/>
      <c r="I16" s="33"/>
      <c r="J16" s="33"/>
      <c r="K16" s="33"/>
    </row>
    <row r="17" spans="1:11" x14ac:dyDescent="0.2">
      <c r="A17" s="33"/>
      <c r="B17" s="33" t="s">
        <v>319</v>
      </c>
      <c r="D17" s="33">
        <f>1-D18-D19</f>
        <v>1</v>
      </c>
      <c r="F17" s="33"/>
      <c r="G17" s="33"/>
      <c r="H17" s="33"/>
      <c r="I17" s="33"/>
      <c r="J17" s="33"/>
      <c r="K17" s="33"/>
    </row>
    <row r="18" spans="1:11" x14ac:dyDescent="0.2">
      <c r="A18" s="33"/>
      <c r="B18" s="33" t="s">
        <v>320</v>
      </c>
      <c r="D18" s="112"/>
      <c r="F18" s="33"/>
      <c r="G18" s="33"/>
      <c r="H18" s="33"/>
      <c r="I18" s="33"/>
      <c r="J18" s="33"/>
      <c r="K18" s="33"/>
    </row>
    <row r="19" spans="1:11" x14ac:dyDescent="0.2">
      <c r="A19" s="33"/>
      <c r="B19" s="33" t="s">
        <v>321</v>
      </c>
      <c r="D19" s="112"/>
      <c r="F19" s="33"/>
      <c r="G19" s="33"/>
      <c r="H19" s="33"/>
      <c r="I19" s="33"/>
      <c r="J19" s="33"/>
      <c r="K19" s="33"/>
    </row>
    <row r="20" spans="1:11" x14ac:dyDescent="0.2">
      <c r="A20" s="33"/>
      <c r="B20" s="33"/>
      <c r="D20" s="33"/>
      <c r="F20" s="33"/>
      <c r="G20" s="33"/>
      <c r="H20" s="33"/>
      <c r="I20" s="33"/>
      <c r="J20" s="33"/>
      <c r="K20" s="33"/>
    </row>
    <row r="21" spans="1:11" x14ac:dyDescent="0.2">
      <c r="A21" s="33"/>
      <c r="B21" s="33" t="s">
        <v>322</v>
      </c>
      <c r="D21" s="33">
        <f>D17*D10</f>
        <v>0</v>
      </c>
      <c r="F21" s="33"/>
      <c r="G21" s="33"/>
      <c r="H21" s="33"/>
      <c r="I21" s="33"/>
      <c r="J21" s="33"/>
      <c r="K21" s="33"/>
    </row>
    <row r="22" spans="1:11" x14ac:dyDescent="0.2">
      <c r="A22" s="33"/>
      <c r="B22" s="33" t="s">
        <v>323</v>
      </c>
      <c r="D22" s="33">
        <f>D18*D14*(1-D16)+D19*0</f>
        <v>0</v>
      </c>
      <c r="F22" s="33"/>
      <c r="G22" s="33"/>
      <c r="H22" s="33"/>
      <c r="I22" s="33"/>
      <c r="J22" s="33"/>
      <c r="K22" s="33"/>
    </row>
    <row r="23" spans="1:11" x14ac:dyDescent="0.2">
      <c r="A23" s="33"/>
      <c r="B23" s="33"/>
      <c r="D23" s="33"/>
      <c r="F23" s="33"/>
      <c r="G23" s="33"/>
      <c r="H23" s="33"/>
      <c r="I23" s="33"/>
      <c r="J23" s="33"/>
      <c r="K23" s="33"/>
    </row>
    <row r="24" spans="1:11" x14ac:dyDescent="0.2">
      <c r="A24" s="33"/>
      <c r="B24" s="33" t="s">
        <v>324</v>
      </c>
      <c r="D24" s="33">
        <f>D22+D21</f>
        <v>0</v>
      </c>
      <c r="F24" s="33"/>
      <c r="G24" s="33"/>
      <c r="H24" s="33"/>
      <c r="I24" s="33"/>
      <c r="J24" s="33"/>
      <c r="K24" s="33"/>
    </row>
    <row r="25" spans="1:11" x14ac:dyDescent="0.2">
      <c r="A25" s="33"/>
      <c r="B25" s="33" t="s">
        <v>325</v>
      </c>
      <c r="D25" s="33">
        <f>D24/(1-D16)</f>
        <v>0</v>
      </c>
      <c r="F25" s="33"/>
      <c r="G25" s="33"/>
      <c r="H25" s="33"/>
      <c r="I25" s="33"/>
      <c r="J25" s="33"/>
      <c r="K25" s="33"/>
    </row>
    <row r="26" spans="1:11" x14ac:dyDescent="0.2">
      <c r="A26" s="33"/>
      <c r="B26" s="33"/>
      <c r="D26" s="33"/>
      <c r="F26" s="33"/>
      <c r="G26" s="33"/>
      <c r="H26" s="33"/>
      <c r="I26" s="33"/>
      <c r="J26" s="33"/>
      <c r="K26" s="33"/>
    </row>
    <row r="27" spans="1:1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">
      <c r="A28" s="46" t="s">
        <v>326</v>
      </c>
      <c r="B28" s="45"/>
      <c r="C28" s="45"/>
      <c r="D28" s="45"/>
      <c r="E28" s="45"/>
      <c r="F28" s="45"/>
      <c r="G28" s="45"/>
      <c r="H28" s="45"/>
      <c r="I28" s="45"/>
      <c r="J28" s="45"/>
      <c r="K28" s="44"/>
    </row>
    <row r="29" spans="1:1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2">
      <c r="A30" s="33"/>
      <c r="B30" s="33" t="s">
        <v>327</v>
      </c>
      <c r="C30" s="33"/>
      <c r="D30" s="114">
        <v>4.6500000000000004</v>
      </c>
      <c r="E30" s="33" t="s">
        <v>328</v>
      </c>
      <c r="F30" s="33"/>
      <c r="G30" s="33" t="s">
        <v>333</v>
      </c>
      <c r="H30" s="33"/>
      <c r="I30" s="33"/>
      <c r="J30" s="33"/>
      <c r="K30" s="33"/>
    </row>
    <row r="31" spans="1:1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2">
      <c r="A33" s="46" t="s">
        <v>329</v>
      </c>
      <c r="B33" s="45"/>
      <c r="C33" s="45"/>
      <c r="D33" s="45"/>
      <c r="E33" s="45"/>
      <c r="F33" s="45"/>
      <c r="G33" s="45"/>
      <c r="H33" s="45"/>
      <c r="I33" s="45"/>
      <c r="J33" s="45"/>
      <c r="K33" s="44"/>
    </row>
    <row r="34" spans="1:1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2">
      <c r="A35" s="33"/>
      <c r="B35" s="33" t="s">
        <v>330</v>
      </c>
      <c r="C35" s="33"/>
      <c r="D35" s="114">
        <v>0.2</v>
      </c>
      <c r="E35" s="113" t="s">
        <v>331</v>
      </c>
      <c r="F35" s="33"/>
      <c r="G35" s="33" t="s">
        <v>334</v>
      </c>
      <c r="H35" s="33"/>
      <c r="I35" s="33"/>
      <c r="J35" s="33"/>
      <c r="K35" s="33"/>
    </row>
    <row r="36" spans="1:11" x14ac:dyDescent="0.2">
      <c r="A36" s="33"/>
      <c r="B36" s="33"/>
      <c r="C36" s="33"/>
      <c r="D36" s="33"/>
      <c r="E36" s="113"/>
      <c r="F36" s="33"/>
      <c r="G36" s="33" t="s">
        <v>335</v>
      </c>
      <c r="H36" s="33"/>
      <c r="I36" s="33"/>
      <c r="J36" s="33"/>
      <c r="K36" s="33"/>
    </row>
    <row r="37" spans="1:11" x14ac:dyDescent="0.2">
      <c r="A37" s="33"/>
      <c r="B37" s="33"/>
      <c r="C37" s="33"/>
      <c r="D37" s="33"/>
      <c r="E37" s="33"/>
      <c r="F37" s="33"/>
      <c r="H37" s="33"/>
      <c r="I37" s="33"/>
      <c r="J37" s="33"/>
      <c r="K37" s="33"/>
    </row>
    <row r="38" spans="1:11" x14ac:dyDescent="0.2">
      <c r="A38" s="46" t="s">
        <v>337</v>
      </c>
      <c r="B38" s="45"/>
      <c r="C38" s="45"/>
      <c r="D38" s="45"/>
      <c r="E38" s="45"/>
      <c r="F38" s="45"/>
      <c r="G38" s="45"/>
      <c r="H38" s="45"/>
      <c r="I38" s="45"/>
      <c r="J38" s="45"/>
      <c r="K38" s="44"/>
    </row>
    <row r="39" spans="1:1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2">
      <c r="A40" s="33"/>
      <c r="B40" s="33" t="s">
        <v>336</v>
      </c>
      <c r="C40" s="33"/>
      <c r="D40" s="114">
        <v>16.2</v>
      </c>
      <c r="E40" s="113" t="s">
        <v>331</v>
      </c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115"/>
      <c r="E41" s="113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115"/>
      <c r="E45" s="11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115"/>
      <c r="E46" s="11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115"/>
      <c r="E47" s="11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115"/>
      <c r="E48" s="113"/>
      <c r="F48" s="33"/>
      <c r="G48" s="33"/>
      <c r="H48" s="33"/>
      <c r="I48" s="33"/>
      <c r="J48" s="33"/>
      <c r="K48" s="33"/>
    </row>
    <row r="49" spans="1:11" x14ac:dyDescent="0.2">
      <c r="A49" s="46" t="s">
        <v>339</v>
      </c>
      <c r="B49" s="45"/>
      <c r="C49" s="45"/>
      <c r="D49" s="45"/>
      <c r="E49" s="45"/>
      <c r="F49" s="45"/>
      <c r="G49" s="45"/>
      <c r="H49" s="45"/>
      <c r="I49" s="45"/>
      <c r="J49" s="45"/>
      <c r="K49" s="44"/>
    </row>
    <row r="50" spans="1:1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2">
      <c r="A51" s="33"/>
      <c r="B51" s="33"/>
      <c r="C51" s="33"/>
      <c r="D51" s="33" t="s">
        <v>342</v>
      </c>
      <c r="E51" s="33" t="s">
        <v>341</v>
      </c>
      <c r="F51" s="33"/>
      <c r="G51" s="33"/>
      <c r="H51" s="33"/>
      <c r="I51" s="33"/>
      <c r="J51" s="33"/>
      <c r="K51" s="33"/>
    </row>
    <row r="52" spans="1:11" x14ac:dyDescent="0.2">
      <c r="A52" s="33"/>
      <c r="B52" s="33" t="s">
        <v>340</v>
      </c>
      <c r="C52" s="33"/>
      <c r="D52" s="112">
        <v>30</v>
      </c>
      <c r="E52" s="112"/>
      <c r="F52" s="33"/>
      <c r="G52" s="33"/>
      <c r="H52" s="33"/>
      <c r="I52" s="33"/>
      <c r="J52" s="33"/>
      <c r="K52" s="33"/>
    </row>
    <row r="53" spans="1:11" x14ac:dyDescent="0.2">
      <c r="A53" s="33"/>
      <c r="B53" s="33" t="s">
        <v>347</v>
      </c>
      <c r="C53" s="33"/>
      <c r="D53" s="112">
        <v>40</v>
      </c>
      <c r="E53" s="112"/>
      <c r="F53" s="33"/>
      <c r="G53" s="33"/>
      <c r="H53" s="33"/>
      <c r="I53" s="33"/>
      <c r="J53" s="33"/>
      <c r="K53" s="33"/>
    </row>
    <row r="54" spans="1:11" x14ac:dyDescent="0.2">
      <c r="A54" s="33"/>
      <c r="B54" s="5" t="s">
        <v>343</v>
      </c>
      <c r="C54" s="33"/>
      <c r="D54" s="112">
        <v>30</v>
      </c>
      <c r="E54" s="112"/>
      <c r="F54" s="33"/>
      <c r="G54" s="33"/>
      <c r="H54" s="33"/>
      <c r="I54" s="33"/>
      <c r="J54" s="33"/>
      <c r="K54" s="33"/>
    </row>
    <row r="55" spans="1:11" x14ac:dyDescent="0.2">
      <c r="A55" s="33"/>
      <c r="B55" s="5" t="s">
        <v>344</v>
      </c>
      <c r="C55" s="33"/>
      <c r="D55" s="112">
        <v>30</v>
      </c>
      <c r="E55" s="112"/>
      <c r="F55" s="33"/>
      <c r="G55" s="33"/>
      <c r="H55" s="33"/>
      <c r="I55" s="33"/>
      <c r="J55" s="33"/>
      <c r="K55" s="33"/>
    </row>
    <row r="56" spans="1:11" x14ac:dyDescent="0.2">
      <c r="A56" s="33"/>
      <c r="B56" s="33" t="s">
        <v>243</v>
      </c>
      <c r="C56" s="33"/>
      <c r="D56" s="112">
        <v>20</v>
      </c>
      <c r="E56" s="112"/>
      <c r="F56" s="33"/>
      <c r="G56" s="33"/>
      <c r="H56" s="33"/>
      <c r="I56" s="33"/>
      <c r="J56" s="33"/>
      <c r="K56" s="33"/>
    </row>
    <row r="57" spans="1:11" x14ac:dyDescent="0.2">
      <c r="A57" s="33"/>
      <c r="B57" s="33" t="s">
        <v>346</v>
      </c>
      <c r="C57" s="33"/>
      <c r="D57" s="112">
        <v>20</v>
      </c>
      <c r="E57" s="112"/>
      <c r="F57" s="33"/>
      <c r="G57" s="33"/>
      <c r="H57" s="33"/>
      <c r="I57" s="33"/>
      <c r="J57" s="33"/>
      <c r="K57" s="33"/>
    </row>
    <row r="58" spans="1:11" x14ac:dyDescent="0.2">
      <c r="A58" s="33"/>
      <c r="B58" s="5" t="s">
        <v>345</v>
      </c>
      <c r="C58" s="33"/>
      <c r="D58" s="112">
        <v>10</v>
      </c>
      <c r="E58" s="112"/>
      <c r="F58" s="33"/>
      <c r="G58" s="33"/>
      <c r="H58" s="33"/>
      <c r="I58" s="33"/>
      <c r="J58" s="33"/>
      <c r="K58" s="33"/>
    </row>
    <row r="59" spans="1:11" x14ac:dyDescent="0.2">
      <c r="A59" s="33"/>
      <c r="B59" s="33" t="s">
        <v>348</v>
      </c>
      <c r="C59" s="33"/>
      <c r="D59" s="112">
        <v>30</v>
      </c>
      <c r="E59" s="112"/>
      <c r="F59" s="33"/>
      <c r="G59" s="33"/>
      <c r="H59" s="33"/>
      <c r="I59" s="33"/>
      <c r="J59" s="33"/>
      <c r="K59" s="33"/>
    </row>
    <row r="60" spans="1:11" x14ac:dyDescent="0.2">
      <c r="B60" s="33" t="s">
        <v>338</v>
      </c>
      <c r="C60" s="33"/>
      <c r="D60" s="112">
        <v>10</v>
      </c>
      <c r="E60" s="112"/>
      <c r="F60" s="33"/>
      <c r="G60" s="33"/>
      <c r="H60" s="33"/>
      <c r="I60" s="33"/>
      <c r="J60" s="33"/>
      <c r="K60" s="33"/>
    </row>
    <row r="61" spans="1:11" x14ac:dyDescent="0.2"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2:1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2:1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2:11" x14ac:dyDescent="0.2"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9" spans="2:11" x14ac:dyDescent="0.2">
      <c r="G69" s="33"/>
      <c r="H69" s="33"/>
      <c r="I69" s="33"/>
      <c r="J69" s="33"/>
    </row>
    <row r="70" spans="2:11" x14ac:dyDescent="0.2">
      <c r="G70" s="33"/>
      <c r="H70" s="33"/>
      <c r="I70" s="33"/>
      <c r="J70" s="33"/>
    </row>
    <row r="71" spans="2:11" x14ac:dyDescent="0.2">
      <c r="G71" s="33"/>
      <c r="H71" s="33"/>
      <c r="I71" s="33"/>
      <c r="J71" s="33"/>
    </row>
    <row r="72" spans="2:11" x14ac:dyDescent="0.2">
      <c r="G72" s="33"/>
      <c r="H72" s="33"/>
      <c r="I72" s="33"/>
      <c r="J72" s="33"/>
    </row>
    <row r="73" spans="2:11" x14ac:dyDescent="0.2">
      <c r="G73" s="33"/>
      <c r="H73" s="33"/>
      <c r="I73" s="33"/>
      <c r="J73" s="33"/>
    </row>
    <row r="74" spans="2:11" x14ac:dyDescent="0.2">
      <c r="G74" s="33"/>
      <c r="H74" s="33"/>
      <c r="I74" s="33"/>
      <c r="J74" s="33"/>
    </row>
    <row r="75" spans="2:11" x14ac:dyDescent="0.2">
      <c r="G75" s="33"/>
      <c r="H75" s="33"/>
      <c r="I75" s="33"/>
      <c r="J75" s="33"/>
    </row>
    <row r="76" spans="2:11" x14ac:dyDescent="0.2">
      <c r="G76" s="33"/>
      <c r="H76" s="33"/>
      <c r="I76" s="33"/>
      <c r="J76" s="33"/>
    </row>
    <row r="77" spans="2:11" x14ac:dyDescent="0.2">
      <c r="G77" s="33"/>
      <c r="H77" s="33"/>
      <c r="I77" s="33"/>
      <c r="J77" s="33"/>
    </row>
    <row r="78" spans="2:11" x14ac:dyDescent="0.2">
      <c r="G78" s="33"/>
      <c r="H78" s="33"/>
      <c r="I78" s="33"/>
      <c r="J78" s="33"/>
    </row>
    <row r="79" spans="2:11" x14ac:dyDescent="0.2">
      <c r="G79" s="33"/>
      <c r="H79" s="33"/>
      <c r="I79" s="33"/>
      <c r="J79" s="33"/>
    </row>
    <row r="80" spans="2:11" x14ac:dyDescent="0.2">
      <c r="G80" s="33"/>
      <c r="H80" s="33"/>
      <c r="I80" s="33"/>
      <c r="J80" s="3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66</vt:i4>
      </vt:variant>
    </vt:vector>
  </HeadingPairs>
  <TitlesOfParts>
    <vt:vector size="71" baseType="lpstr">
      <vt:lpstr>CuGenerator</vt:lpstr>
      <vt:lpstr>LeerrohrGenerator</vt:lpstr>
      <vt:lpstr>FiberGenerator</vt:lpstr>
      <vt:lpstr>NGAModell</vt:lpstr>
      <vt:lpstr>Kostenmodul</vt:lpstr>
      <vt:lpstr>CuGenerator!CuGen_ClusterMdl_DistEucl</vt:lpstr>
      <vt:lpstr>CuGenerator!CuGen_ClusterMdl_DistGraph</vt:lpstr>
      <vt:lpstr>CuGenerator!CuGen_ClusterMdl_SloppyConstraint</vt:lpstr>
      <vt:lpstr>CuGenerator!CuGen_HrdWrMdl_CuCables</vt:lpstr>
      <vt:lpstr>CuGenerator!CuGen_HrdWrMdl_CuComponents</vt:lpstr>
      <vt:lpstr>CuGenerator!CuGen_HrdWrMdl_DefTrenchWidth</vt:lpstr>
      <vt:lpstr>CuGenerator!CuGen_HrdWrMdl_MaxCbl</vt:lpstr>
      <vt:lpstr>CuGenerator!CuGen_HrdWrMdl_MaxComp</vt:lpstr>
      <vt:lpstr>CuGenerator!CuGen_HrdWrMdl_MaxTrenchWidth</vt:lpstr>
      <vt:lpstr>CuGenerator!CuGen_HrdWrMdl_TrenchOffset</vt:lpstr>
      <vt:lpstr>CuGenerator!CuGen_Preprocessing_MdlResult</vt:lpstr>
      <vt:lpstr>CuGenerator!CuGen_RoutingMdl_ExpltExistingTrench</vt:lpstr>
      <vt:lpstr>CuGenerator!CuGen_RoutingMdl_LdUsCls</vt:lpstr>
      <vt:lpstr>CuGenerator!CuGen_RoutingMdl_SteinerSolver</vt:lpstr>
      <vt:lpstr>CuGenerator!CuGen_RoutingMdl_WayLeaveFaktor</vt:lpstr>
      <vt:lpstr>LeerrohrGenerator!EmptPipeGen_CopperFraction</vt:lpstr>
      <vt:lpstr>LeerrohrGenerator!EmptPipeGen_CopperFraction4TakeNrTwinWires</vt:lpstr>
      <vt:lpstr>LeerrohrGenerator!EmptPipeGen_GrowFromHV_HasBeenApplied</vt:lpstr>
      <vt:lpstr>LeerrohrGenerator!EmptPipeGen_GrowFromHV_MinCableId</vt:lpstr>
      <vt:lpstr>LeerrohrGenerator!EmptPipeGen_GrowFromHV_p</vt:lpstr>
      <vt:lpstr>LeerrohrGenerator!EmptPipeGen_GrowFromHV_p_Cu</vt:lpstr>
      <vt:lpstr>LeerrohrGenerator!EmptPipeGen_GrowFromHV_rho_max</vt:lpstr>
      <vt:lpstr>LeerrohrGenerator!EmptPipeGen_GrowFromHV_rhoSum_max</vt:lpstr>
      <vt:lpstr>LeerrohrGenerator!EmptPipeGen_GrowRate</vt:lpstr>
      <vt:lpstr>LeerrohrGenerator!EmptPipeGen_MinCaleId</vt:lpstr>
      <vt:lpstr>LeerrohrGenerator!EmptPipeGen_MinNrTwinWires</vt:lpstr>
      <vt:lpstr>LeerrohrGenerator!EmptPipeGen_PipeMaxCapacity</vt:lpstr>
      <vt:lpstr>LeerrohrGenerator!EmptPipeGen_PipeMaxCapacity4TakeNrTwinWires</vt:lpstr>
      <vt:lpstr>LeerrohrGenerator!EmptPipeGen_TakeNrTwinWires_rhoSum_max</vt:lpstr>
      <vt:lpstr>LeerrohrGenerator!EmptPipeGen_UseMdlGrowFromHV</vt:lpstr>
      <vt:lpstr>LeerrohrGenerator!EmptPipeGen_UseMdlTakeNrTwinWires</vt:lpstr>
      <vt:lpstr>FiberGenerator!FiberGenerator_FTTbQuota</vt:lpstr>
      <vt:lpstr>FiberGenerator!FiberGenerator_MaxSolverTime</vt:lpstr>
      <vt:lpstr>FiberGenerator!FiberGenerator_ReserveFactor</vt:lpstr>
      <vt:lpstr>FiberGenerator!FiberGenerator_SARUSolver</vt:lpstr>
      <vt:lpstr>HardwareModell_ARUReport</vt:lpstr>
      <vt:lpstr>HardwareModell_Cables</vt:lpstr>
      <vt:lpstr>HardwareModell_Ducts</vt:lpstr>
      <vt:lpstr>HardwareModell_FTTcARUQuality_MinMax</vt:lpstr>
      <vt:lpstr>HardwareModell_FTTcARUQuality_OverUnder</vt:lpstr>
      <vt:lpstr>HardwareModell_FTTcARUQuality_QualityMeasure</vt:lpstr>
      <vt:lpstr>HardwareModell_FTTcARUQuality_Unit</vt:lpstr>
      <vt:lpstr>HardwareModell_FTTcARUQuality_Value</vt:lpstr>
      <vt:lpstr>HardwareModell_FTTcHVQuality_MinMax</vt:lpstr>
      <vt:lpstr>HardwareModell_FTTcHVQuality_OverUnder</vt:lpstr>
      <vt:lpstr>HardwareModell_FTTcHVQuality_QualityMeasure</vt:lpstr>
      <vt:lpstr>HardwareModell_FTTcHVQuality_Unit</vt:lpstr>
      <vt:lpstr>HardwareModell_FTTcHVQuality_Value</vt:lpstr>
      <vt:lpstr>HardwareModell_Muffles</vt:lpstr>
      <vt:lpstr>HardwareModell_NrB2B</vt:lpstr>
      <vt:lpstr>HardwareModell_NrBTS</vt:lpstr>
      <vt:lpstr>HardwareModell_NrFiberPerB2B</vt:lpstr>
      <vt:lpstr>HardwareModell_NrFiberPerBTS</vt:lpstr>
      <vt:lpstr>HardwareModell_NrKaFTTb</vt:lpstr>
      <vt:lpstr>HardwareModell_NrKAFTTc</vt:lpstr>
      <vt:lpstr>HardwareModell_NrPEFTTb</vt:lpstr>
      <vt:lpstr>HardwareModell_NrPEFTTc</vt:lpstr>
      <vt:lpstr>HardwareModell_PercB2B</vt:lpstr>
      <vt:lpstr>HardwareModell_PercBTS</vt:lpstr>
      <vt:lpstr>HardwareModell_PercKaFTTb</vt:lpstr>
      <vt:lpstr>HardwareModell_PercKAFTTc</vt:lpstr>
      <vt:lpstr>HardwareModell_PercPEFTTb</vt:lpstr>
      <vt:lpstr>HardwareModell_PercPEFTTc</vt:lpstr>
      <vt:lpstr>HardwareModell_QuotaFTTb</vt:lpstr>
      <vt:lpstr>HardwareModell_QuotaFTTc</vt:lpstr>
      <vt:lpstr>HardwareModell_Splitter</vt:lpstr>
    </vt:vector>
  </TitlesOfParts>
  <Company>FH Kärnten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Bachhiesl Peter</dc:creator>
  <cp:lastModifiedBy>Elisabeth Rasinger</cp:lastModifiedBy>
  <cp:lastPrinted>2014-12-01T14:49:55Z</cp:lastPrinted>
  <dcterms:created xsi:type="dcterms:W3CDTF">2014-12-01T11:14:00Z</dcterms:created>
  <dcterms:modified xsi:type="dcterms:W3CDTF">2015-05-29T11:48:23Z</dcterms:modified>
</cp:coreProperties>
</file>